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0"/>
  <workbookPr defaultThemeVersion="124226"/>
  <mc:AlternateContent xmlns:mc="http://schemas.openxmlformats.org/markup-compatibility/2006">
    <mc:Choice Requires="x15">
      <x15ac:absPath xmlns:x15ac="http://schemas.microsoft.com/office/spreadsheetml/2010/11/ac" url="/Users/shawnbrett/Dropbox (USA Cycling)/National Events/Shawn/Working Files/Risk Assessment USAC p1/"/>
    </mc:Choice>
  </mc:AlternateContent>
  <xr:revisionPtr revIDLastSave="0" documentId="8_{E231B8CE-DE3C-CC4C-95AF-CCCCE5C36A4F}" xr6:coauthVersionLast="45" xr6:coauthVersionMax="45" xr10:uidLastSave="{00000000-0000-0000-0000-000000000000}"/>
  <bookViews>
    <workbookView xWindow="0" yWindow="460" windowWidth="28800" windowHeight="17540" xr2:uid="{00000000-000D-0000-FFFF-FFFF00000000}"/>
  </bookViews>
  <sheets>
    <sheet name="Intro" sheetId="22" r:id="rId1"/>
    <sheet name="Risk Assessment" sheetId="21" r:id="rId2"/>
    <sheet name="Financials" sheetId="15" r:id="rId3"/>
    <sheet name="Social Impact &amp; Perceptions" sheetId="16" r:id="rId4"/>
    <sheet name="Mitigation Checklist" sheetId="12" r:id="rId5"/>
    <sheet name="DASHBOARD" sheetId="20" r:id="rId6"/>
    <sheet name="Back end" sheetId="3" state="hidden" r:id="rId7"/>
  </sheets>
  <definedNames>
    <definedName name="_GoBack" localSheetId="4">'Mitigation Checklist'!#REF!</definedName>
    <definedName name="_GoBack" localSheetId="1">'Risk Assessment'!#REF!</definedName>
    <definedName name="_xlnm.Print_Area" localSheetId="5">DASHBOARD!$A$1:$Q$39</definedName>
    <definedName name="_xlnm.Print_Area" localSheetId="2">Financials!$A$1:$E$22</definedName>
    <definedName name="_xlnm.Print_Area" localSheetId="0">Intro!$A$1:$M$32</definedName>
    <definedName name="_xlnm.Print_Area" localSheetId="4">'Mitigation Checklist'!$B$1:$F$38</definedName>
    <definedName name="_xlnm.Print_Area" localSheetId="1">'Risk Assessment'!$A$1:$D$37</definedName>
    <definedName name="_xlnm.Print_Area" localSheetId="3">'Social Impact &amp; Perceptions'!$A$1:$D$16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15" l="1"/>
  <c r="G8" i="20"/>
  <c r="G9" i="20"/>
  <c r="F14" i="16" l="1"/>
  <c r="F13" i="16"/>
  <c r="F12" i="16"/>
  <c r="F10" i="16"/>
  <c r="F9" i="16"/>
  <c r="F7" i="16"/>
  <c r="F4" i="16"/>
  <c r="H36" i="12" l="1"/>
  <c r="I36" i="12" s="1"/>
  <c r="H35" i="12"/>
  <c r="I35" i="12" s="1"/>
  <c r="H34" i="12"/>
  <c r="I34" i="12" s="1"/>
  <c r="H33" i="12"/>
  <c r="I33" i="12" s="1"/>
  <c r="H32" i="12"/>
  <c r="I32" i="12" s="1"/>
  <c r="H31" i="12"/>
  <c r="I31" i="12" s="1"/>
  <c r="H30" i="12"/>
  <c r="I30" i="12" s="1"/>
  <c r="H29" i="12"/>
  <c r="I29" i="12" s="1"/>
  <c r="H28" i="12"/>
  <c r="I28" i="12" s="1"/>
  <c r="H27" i="12"/>
  <c r="I27" i="12" s="1"/>
  <c r="H26" i="12"/>
  <c r="I26" i="12" s="1"/>
  <c r="H25" i="12"/>
  <c r="I25" i="12" s="1"/>
  <c r="H24" i="12"/>
  <c r="I24" i="12" s="1"/>
  <c r="H23" i="12"/>
  <c r="I23" i="12" s="1"/>
  <c r="H22" i="12"/>
  <c r="I22" i="12" s="1"/>
  <c r="H21" i="12"/>
  <c r="I21" i="12" s="1"/>
  <c r="H20" i="12"/>
  <c r="I20" i="12" s="1"/>
  <c r="H19" i="12"/>
  <c r="I19" i="12" s="1"/>
  <c r="H18" i="12"/>
  <c r="I18" i="12" s="1"/>
  <c r="H17" i="12"/>
  <c r="I17" i="12" s="1"/>
  <c r="H16" i="12"/>
  <c r="I16" i="12" s="1"/>
  <c r="H15" i="12"/>
  <c r="I15" i="12" s="1"/>
  <c r="H14" i="12"/>
  <c r="I14" i="12" s="1"/>
  <c r="H13" i="12"/>
  <c r="I13" i="12" s="1"/>
  <c r="H12" i="12"/>
  <c r="I12" i="12" s="1"/>
  <c r="H11" i="12"/>
  <c r="I11" i="12" s="1"/>
  <c r="H10" i="12"/>
  <c r="I10" i="12" s="1"/>
  <c r="H9" i="12"/>
  <c r="I9" i="12" s="1"/>
  <c r="H8" i="12"/>
  <c r="I8" i="12" s="1"/>
  <c r="H7" i="12"/>
  <c r="I7" i="12" s="1"/>
  <c r="H6" i="12"/>
  <c r="I6" i="12" s="1"/>
  <c r="H5" i="12"/>
  <c r="I5" i="12" s="1"/>
  <c r="H4" i="12"/>
  <c r="I4" i="12" s="1"/>
  <c r="H3" i="12"/>
  <c r="I3" i="12" s="1"/>
  <c r="I38" i="12" l="1"/>
  <c r="D38" i="12" s="1"/>
  <c r="E35" i="21" l="1"/>
  <c r="E31" i="21"/>
  <c r="E32" i="21"/>
  <c r="E33" i="21"/>
  <c r="E34" i="21"/>
  <c r="E36" i="21"/>
  <c r="F6" i="16"/>
  <c r="F5" i="16"/>
  <c r="F8" i="16"/>
  <c r="F11" i="16"/>
  <c r="F3" i="16"/>
  <c r="C37" i="21" l="1"/>
  <c r="G5" i="20" s="1"/>
  <c r="F15" i="16"/>
  <c r="C16" i="16" s="1"/>
  <c r="G4" i="20" s="1"/>
  <c r="D37" i="12"/>
  <c r="F22" i="12" l="1"/>
  <c r="C11" i="15"/>
  <c r="C22" i="15" s="1"/>
  <c r="G3" i="20" l="1"/>
  <c r="F21" i="12"/>
  <c r="G6" i="20" l="1"/>
</calcChain>
</file>

<file path=xl/sharedStrings.xml><?xml version="1.0" encoding="utf-8"?>
<sst xmlns="http://schemas.openxmlformats.org/spreadsheetml/2006/main" count="161" uniqueCount="138">
  <si>
    <t>Topic</t>
  </si>
  <si>
    <t>Key consideration</t>
  </si>
  <si>
    <t>Comments</t>
  </si>
  <si>
    <t>Weighting</t>
  </si>
  <si>
    <t>Event emergency preparedness and response plans</t>
  </si>
  <si>
    <t>Command and control</t>
  </si>
  <si>
    <t>Total score</t>
  </si>
  <si>
    <t>Specific mitigation measures</t>
  </si>
  <si>
    <t>Total mitigation score (%)</t>
  </si>
  <si>
    <t>Is there a designated person(s) responsible for ensuring the cleaning schedule is being followed?</t>
  </si>
  <si>
    <t>Financial Implications</t>
  </si>
  <si>
    <t>Will hosting this event negatively impact your ability to host it again next year?</t>
  </si>
  <si>
    <t>Will you be able to provide sufficient staffing if on the day(s), volunteers and/or staff show signs of sickness and cannot attend?</t>
  </si>
  <si>
    <t xml:space="preserve">Risk communication </t>
  </si>
  <si>
    <t>Are there any at risk populations involved as participants, or that might be impacted in the community?</t>
  </si>
  <si>
    <t>Detailed Financial Considerations:</t>
  </si>
  <si>
    <r>
      <t>Do the event organizers understand the</t>
    </r>
    <r>
      <rPr>
        <b/>
        <sz val="11"/>
        <color theme="1"/>
        <rFont val="Calibri"/>
        <family val="2"/>
        <scheme val="minor"/>
      </rPr>
      <t xml:space="preserve"> travel restrictions </t>
    </r>
    <r>
      <rPr>
        <sz val="11"/>
        <color theme="1"/>
        <rFont val="Calibri"/>
        <family val="2"/>
        <charset val="204"/>
        <scheme val="minor"/>
      </rPr>
      <t>adopted by different States, Regions and/or countries that may affect the cycling event?</t>
    </r>
  </si>
  <si>
    <t>Have the event organizers acquired sufficient quantities of hand sanitizer and alcohol rubs/gels, tissues, frequently replaced soap canisters and closed bins for safe disposal of hygienic materials (e.g. tissues, towels, sanitary products) on site?</t>
  </si>
  <si>
    <t>Is screening for COVID-19 readily available in the host community and accessible for the event?</t>
  </si>
  <si>
    <t>Does the medical response plan include protocols for organizers to notify all participants of possible exposure to COVID-19 if the organizers are made aware of any suspected or confirmed cases that attended the event?</t>
  </si>
  <si>
    <t>Is the event regularly communicating critical information about the event with participants and the local community?</t>
  </si>
  <si>
    <t>Is the host community well-equipped to handle COVID-19 cases and prepared to work with the event?</t>
  </si>
  <si>
    <t>Understanding of current COVID-19 situation</t>
  </si>
  <si>
    <r>
      <t xml:space="preserve">Has a </t>
    </r>
    <r>
      <rPr>
        <b/>
        <sz val="11"/>
        <rFont val="Calibri"/>
        <family val="2"/>
        <scheme val="minor"/>
      </rPr>
      <t>contingency</t>
    </r>
    <r>
      <rPr>
        <sz val="11"/>
        <rFont val="Calibri"/>
        <family val="2"/>
        <scheme val="minor"/>
      </rPr>
      <t xml:space="preserve"> </t>
    </r>
    <r>
      <rPr>
        <b/>
        <sz val="11"/>
        <rFont val="Calibri"/>
        <family val="2"/>
        <scheme val="minor"/>
      </rPr>
      <t>medical response plan for COVID-19</t>
    </r>
    <r>
      <rPr>
        <sz val="11"/>
        <rFont val="Calibri"/>
        <family val="2"/>
        <scheme val="minor"/>
      </rPr>
      <t xml:space="preserve"> been developed for your cycling event?</t>
    </r>
  </si>
  <si>
    <r>
      <t xml:space="preserve">Have the organizers confirmed that </t>
    </r>
    <r>
      <rPr>
        <b/>
        <sz val="11"/>
        <rFont val="Calibri"/>
        <family val="2"/>
        <scheme val="minor"/>
      </rPr>
      <t>medical personnel</t>
    </r>
    <r>
      <rPr>
        <sz val="11"/>
        <rFont val="Calibri"/>
        <family val="2"/>
        <scheme val="minor"/>
      </rPr>
      <t xml:space="preserve"> will bring sufficient quantities of personal protective equipment (e.g. masks, gloves, gowns)?  </t>
    </r>
  </si>
  <si>
    <r>
      <t>Are</t>
    </r>
    <r>
      <rPr>
        <b/>
        <sz val="11"/>
        <rFont val="Calibri"/>
        <family val="2"/>
        <scheme val="minor"/>
      </rPr>
      <t xml:space="preserve"> first-aid services or other medical services</t>
    </r>
    <r>
      <rPr>
        <sz val="11"/>
        <rFont val="Calibri"/>
        <family val="2"/>
        <scheme val="minor"/>
      </rPr>
      <t xml:space="preserve"> in-place and equipped to support patients with respiratory symptoms?</t>
    </r>
  </si>
  <si>
    <r>
      <t xml:space="preserve">Is there a decision-making authority/body and an agreed procedure to </t>
    </r>
    <r>
      <rPr>
        <b/>
        <sz val="11"/>
        <rFont val="Calibri"/>
        <family val="2"/>
        <scheme val="minor"/>
      </rPr>
      <t>modify, restrict, postpone or cancel the cycling</t>
    </r>
    <r>
      <rPr>
        <sz val="11"/>
        <rFont val="Calibri"/>
        <family val="2"/>
        <scheme val="minor"/>
      </rPr>
      <t xml:space="preserve"> event related to the evolving COVID-19 outbreak?</t>
    </r>
  </si>
  <si>
    <r>
      <t xml:space="preserve">Have the event organizers, staff and volunteers </t>
    </r>
    <r>
      <rPr>
        <b/>
        <sz val="11"/>
        <rFont val="Calibri"/>
        <family val="2"/>
        <scheme val="minor"/>
      </rPr>
      <t>undergone training and exercises</t>
    </r>
    <r>
      <rPr>
        <sz val="11"/>
        <rFont val="Calibri"/>
        <family val="2"/>
        <scheme val="minor"/>
      </rPr>
      <t xml:space="preserve"> on personal safety procedures and emergency mitigation measures (including those specifically listed in this checklist)?</t>
    </r>
  </si>
  <si>
    <r>
      <t xml:space="preserve">Do event participants (athletes, volunteers, staff, etc.) have access to </t>
    </r>
    <r>
      <rPr>
        <b/>
        <sz val="11"/>
        <rFont val="Calibri"/>
        <family val="2"/>
        <scheme val="minor"/>
      </rPr>
      <t>daily health checks</t>
    </r>
    <r>
      <rPr>
        <sz val="11"/>
        <rFont val="Calibri"/>
        <family val="2"/>
        <scheme val="minor"/>
      </rPr>
      <t>?</t>
    </r>
  </si>
  <si>
    <r>
      <t>Will the</t>
    </r>
    <r>
      <rPr>
        <b/>
        <sz val="11"/>
        <rFont val="Calibri"/>
        <family val="2"/>
        <scheme val="minor"/>
      </rPr>
      <t xml:space="preserve"> athletes be separated from other groups, </t>
    </r>
    <r>
      <rPr>
        <sz val="11"/>
        <rFont val="Calibri"/>
        <family val="2"/>
        <scheme val="minor"/>
      </rPr>
      <t>such as officials, staff, volunteers and spectators, to limit transmission?</t>
    </r>
  </si>
  <si>
    <r>
      <t xml:space="preserve">Are there measures in place to </t>
    </r>
    <r>
      <rPr>
        <b/>
        <sz val="11"/>
        <rFont val="Calibri"/>
        <family val="2"/>
        <scheme val="minor"/>
      </rPr>
      <t xml:space="preserve">limit the sharing of equipment, water bottles, towels, </t>
    </r>
    <r>
      <rPr>
        <sz val="11"/>
        <rFont val="Calibri"/>
        <family val="2"/>
        <scheme val="minor"/>
      </rPr>
      <t>etc.?</t>
    </r>
  </si>
  <si>
    <r>
      <t xml:space="preserve">Will athletes be given closed </t>
    </r>
    <r>
      <rPr>
        <b/>
        <sz val="11"/>
        <rFont val="Calibri"/>
        <family val="2"/>
        <scheme val="minor"/>
      </rPr>
      <t>containers to allow for the safe disposal or storing of all hygienic materials</t>
    </r>
    <r>
      <rPr>
        <sz val="11"/>
        <rFont val="Calibri"/>
        <family val="2"/>
        <scheme val="minor"/>
      </rPr>
      <t xml:space="preserve"> (e.g. tissues, towels, etc.)?</t>
    </r>
  </si>
  <si>
    <r>
      <t xml:space="preserve">Will the cycling event have </t>
    </r>
    <r>
      <rPr>
        <b/>
        <sz val="11"/>
        <rFont val="Calibri"/>
        <family val="2"/>
        <scheme val="minor"/>
      </rPr>
      <t>designated viewing areas or seating</t>
    </r>
    <r>
      <rPr>
        <sz val="11"/>
        <rFont val="Calibri"/>
        <family val="2"/>
        <scheme val="minor"/>
      </rPr>
      <t xml:space="preserve"> for all spectators?</t>
    </r>
  </si>
  <si>
    <t>Mass Gathering Mitigation Checklist</t>
  </si>
  <si>
    <t>Amount</t>
  </si>
  <si>
    <t>Estimated Profit/Loss for your event pre-COVID</t>
  </si>
  <si>
    <t>Enter the positive or negative net profit or loss from your traditional budget.</t>
  </si>
  <si>
    <t>Covid Revenue Impacts:</t>
  </si>
  <si>
    <t>Entry Fees</t>
  </si>
  <si>
    <t>Enter the net difference between your pre-COVID budget and post-COVID. For example, if you feel you will see $2000 less in entry fees, enter -$2000. A increase in revenue  would be a positive number.</t>
  </si>
  <si>
    <t>Sponsorships and Grants</t>
  </si>
  <si>
    <t>Merchandise</t>
  </si>
  <si>
    <t>Others</t>
  </si>
  <si>
    <t>Total COVID Impacts on Revenue</t>
  </si>
  <si>
    <t>Covid Expense Impacts:</t>
  </si>
  <si>
    <t>Protective equipment for volunteers, staff, etc.</t>
  </si>
  <si>
    <t>Enter the net difference between your pre-COVID budget and post-COVID. For example, if you feel you will see $2000 more in medial costs, enter $2000. A decrease in cost would be a negative number.</t>
  </si>
  <si>
    <t>Sanitation: handwash stations, sanitation supplies</t>
  </si>
  <si>
    <t>Medical Staffing</t>
  </si>
  <si>
    <t>Additional signage</t>
  </si>
  <si>
    <t>Additonal staffing</t>
  </si>
  <si>
    <t>Other additional expenses</t>
  </si>
  <si>
    <t>Total COVID impacts on Expense</t>
  </si>
  <si>
    <t>Revised Profit/Loss post-COVID impacts</t>
  </si>
  <si>
    <t>This is your new event profit/loss with COVID impacts included.</t>
  </si>
  <si>
    <t>Social Impact &amp; Perceptions:</t>
  </si>
  <si>
    <t>Social Impact &amp; Perceptions</t>
  </si>
  <si>
    <t xml:space="preserve"> </t>
  </si>
  <si>
    <t>Total COVID-19 risk score</t>
  </si>
  <si>
    <t>Will the event be held indoors?</t>
  </si>
  <si>
    <t>Will the event include mass start events that are considered at higher risk of spread for COVID-19?</t>
  </si>
  <si>
    <t>Will the event include a significant number of participants (athletes or spectators) at higher risk of severe COVID-19 disease (e.g., people over 65 years of age or people with underlying health conditions)?</t>
  </si>
  <si>
    <t>Will the event include participants (athletes and spectators) from regions/states/countries that have documented active local transmission of COVID-19 (community spread)?</t>
  </si>
  <si>
    <t>Will the event be held in a region of the country that has documented active local transmission of COVID-19 (community spread)?</t>
  </si>
  <si>
    <t>Additional risk of COVID-19 to cycling events</t>
  </si>
  <si>
    <t>Risk assessment</t>
  </si>
  <si>
    <t>Yes/No</t>
  </si>
  <si>
    <t>0 - Negligible</t>
  </si>
  <si>
    <t>1 - Very Low Risk</t>
  </si>
  <si>
    <t>2 - Low Risk</t>
  </si>
  <si>
    <t>5 - High Risk</t>
  </si>
  <si>
    <t>Risk Assessment Score</t>
  </si>
  <si>
    <t>Financial Considerations:</t>
  </si>
  <si>
    <t>3 - Moderate Risk (low)</t>
  </si>
  <si>
    <t>4 - Moderate Risk (high)</t>
  </si>
  <si>
    <t>Very Prepared (76-100)</t>
  </si>
  <si>
    <t>Somewhat Prepared (51-75)</t>
  </si>
  <si>
    <t>Somewhat Unprepared (26-50)</t>
  </si>
  <si>
    <t>Very Unprepared (0-25)</t>
  </si>
  <si>
    <t>Mitigation Checklist Score</t>
  </si>
  <si>
    <t>Very Low Risk</t>
  </si>
  <si>
    <t>Low Risk</t>
  </si>
  <si>
    <t>Moderate Risk</t>
  </si>
  <si>
    <t>High Risk</t>
  </si>
  <si>
    <t>Very High Risk</t>
  </si>
  <si>
    <t>COVID-19 RISK ASSESSMENT DASHBOARD</t>
  </si>
  <si>
    <t>Social Impact and Perceptions:</t>
  </si>
  <si>
    <t>Risk Assessment Score:</t>
  </si>
  <si>
    <t>Mitigation Checklist:</t>
  </si>
  <si>
    <r>
      <t xml:space="preserve">Is the event local </t>
    </r>
    <r>
      <rPr>
        <sz val="11"/>
        <color rgb="FFFF0000"/>
        <rFont val="Calibri (Body)"/>
      </rPr>
      <t>(0)</t>
    </r>
    <r>
      <rPr>
        <sz val="11"/>
        <color theme="1"/>
        <rFont val="Calibri"/>
        <family val="2"/>
        <charset val="204"/>
        <scheme val="minor"/>
      </rPr>
      <t>, regional</t>
    </r>
    <r>
      <rPr>
        <sz val="11"/>
        <color rgb="FFFF0000"/>
        <rFont val="Calibri (Body)"/>
      </rPr>
      <t xml:space="preserve"> (1)</t>
    </r>
    <r>
      <rPr>
        <sz val="11"/>
        <color theme="1"/>
        <rFont val="Calibri"/>
        <family val="2"/>
        <charset val="204"/>
        <scheme val="minor"/>
      </rPr>
      <t>, national</t>
    </r>
    <r>
      <rPr>
        <sz val="11"/>
        <color rgb="FFFF0000"/>
        <rFont val="Calibri (Body)"/>
      </rPr>
      <t xml:space="preserve"> (2)</t>
    </r>
    <r>
      <rPr>
        <sz val="11"/>
        <color theme="1"/>
        <rFont val="Calibri"/>
        <family val="2"/>
        <charset val="204"/>
        <scheme val="minor"/>
      </rPr>
      <t xml:space="preserve"> or international</t>
    </r>
    <r>
      <rPr>
        <sz val="11"/>
        <color rgb="FFFF0000"/>
        <rFont val="Calibri (Body)"/>
      </rPr>
      <t xml:space="preserve"> (3)</t>
    </r>
    <r>
      <rPr>
        <sz val="11"/>
        <color theme="1"/>
        <rFont val="Calibri"/>
        <family val="2"/>
        <charset val="204"/>
        <scheme val="minor"/>
      </rPr>
      <t>? (scaled 0-3)</t>
    </r>
  </si>
  <si>
    <t>Is there a possibility that athletes may feel pressured to participate despite not wanting to (e.g., by sponsors, for rankings, prize money, etc.)?</t>
  </si>
  <si>
    <t>If the event is bringing in participants from outside the community, is the community supportive of this?</t>
  </si>
  <si>
    <t>Is the perception that the host community is supportive of hosting this event?</t>
  </si>
  <si>
    <t xml:space="preserve">Is the perception within the host community that there are sufficient resources to safely support the event? </t>
  </si>
  <si>
    <t>Has a cancellation/refund policy been communicated to participants?</t>
  </si>
  <si>
    <t>If the event has to be cancelled at the last minute, is it realistic that you will be able to host it again next year?</t>
  </si>
  <si>
    <t>Sum of mitigation measures</t>
  </si>
  <si>
    <t>Have the event organizers ensured there are sufficient quantities of hand sanitizers, alcohol rubs and handwash stations available throughout the event site for all personnel (e.g., event organizers &amp; spectators)?</t>
  </si>
  <si>
    <t>Will the event be held in multiple venues/cities?</t>
  </si>
  <si>
    <t>Yes (Y), Maybe (M), No (N)</t>
  </si>
  <si>
    <t>PERCEPTION OF RISK</t>
  </si>
  <si>
    <t>These fields will auto populate as you progress the COVID-19 Assessment.</t>
  </si>
  <si>
    <t>Is the event prepared to contact the local health department if there are suspected COVID-19 cases in connection with the cycling event?</t>
  </si>
  <si>
    <t>Is there a media and communication plan to coordinate with official media channels and social media so that messaging can be coordinated with, and assisted by, the platforms to provide targeted messaging from organizers (including messaging to counter fake news and rumors, and proactive messaging about the status of the cycling event, including changes)?</t>
  </si>
  <si>
    <t>Please answer Yes (Y) or No (N) to the following questions to determine a risk assessment score that incorporates factors specific to your cycling event</t>
  </si>
  <si>
    <t>6 or higher - Very High Risk</t>
  </si>
  <si>
    <r>
      <t xml:space="preserve">Are organizers aware of the latest </t>
    </r>
    <r>
      <rPr>
        <b/>
        <u/>
        <sz val="11"/>
        <color theme="4"/>
        <rFont val="Calibri (Body)"/>
      </rPr>
      <t>global, national and local daily guidance and situation reports</t>
    </r>
    <r>
      <rPr>
        <sz val="11"/>
        <color theme="1"/>
        <rFont val="Calibri"/>
        <family val="2"/>
        <scheme val="minor"/>
      </rPr>
      <t xml:space="preserve"> as provided by WHO, CDC and local public health authorities?</t>
    </r>
  </si>
  <si>
    <r>
      <t xml:space="preserve">Have the organizers acquired sufficient quantities of personal protective equipment (e.g. masks, gloves, gowns) for </t>
    </r>
    <r>
      <rPr>
        <b/>
        <u/>
        <sz val="11"/>
        <color theme="4"/>
        <rFont val="Calibri (Body)"/>
      </rPr>
      <t>onsite staff, personnel and volunteers?</t>
    </r>
    <r>
      <rPr>
        <sz val="11"/>
        <rFont val="Calibri"/>
        <family val="2"/>
        <charset val="204"/>
        <scheme val="minor"/>
      </rPr>
      <t xml:space="preserve">  </t>
    </r>
  </si>
  <si>
    <r>
      <t xml:space="preserve">Has the event requested and received </t>
    </r>
    <r>
      <rPr>
        <b/>
        <u/>
        <sz val="11"/>
        <color theme="4"/>
        <rFont val="Calibri (Body)"/>
      </rPr>
      <t>support from the local public health authorities</t>
    </r>
    <r>
      <rPr>
        <sz val="11"/>
        <rFont val="Calibri"/>
        <family val="2"/>
        <charset val="204"/>
        <scheme val="minor"/>
      </rPr>
      <t xml:space="preserve"> in the planning of the event? </t>
    </r>
  </si>
  <si>
    <r>
      <t xml:space="preserve">Is there an </t>
    </r>
    <r>
      <rPr>
        <b/>
        <u/>
        <sz val="11"/>
        <color theme="4"/>
        <rFont val="Calibri (Body)"/>
      </rPr>
      <t>Emergency COVID-19 Outbreak Response Coordinator/Team</t>
    </r>
    <r>
      <rPr>
        <sz val="11"/>
        <rFont val="Calibri"/>
        <family val="2"/>
        <charset val="204"/>
        <scheme val="minor"/>
      </rPr>
      <t xml:space="preserve"> in the organizing committee or other structure for the cycling event with defined roles and responsibilities, coordinating the health preparedness and response planning for the outbreak?</t>
    </r>
  </si>
  <si>
    <r>
      <t xml:space="preserve">Have you worked with your </t>
    </r>
    <r>
      <rPr>
        <b/>
        <u/>
        <sz val="11"/>
        <color theme="4"/>
        <rFont val="Calibri (Body)"/>
      </rPr>
      <t>local health system to provide local resources</t>
    </r>
    <r>
      <rPr>
        <sz val="11"/>
        <color theme="1"/>
        <rFont val="Calibri"/>
        <family val="2"/>
        <charset val="204"/>
        <scheme val="minor"/>
      </rPr>
      <t xml:space="preserve"> (hotline, contacts) in the case that an attendee shows signs and symptoms for COVID-19?</t>
    </r>
  </si>
  <si>
    <r>
      <t xml:space="preserve">Has a </t>
    </r>
    <r>
      <rPr>
        <b/>
        <u/>
        <sz val="11"/>
        <color theme="4"/>
        <rFont val="Calibri (Body)"/>
      </rPr>
      <t>cleaning schedule</t>
    </r>
    <r>
      <rPr>
        <sz val="11"/>
        <rFont val="Calibri"/>
        <family val="2"/>
        <charset val="204"/>
        <scheme val="minor"/>
      </rPr>
      <t xml:space="preserve"> been developed to ensure the venue is clean and hygienic – wiping surfaces and any equipment regularly with disinfectant is strongly recommended (before, during and after the event and between each round of competition)? </t>
    </r>
  </si>
  <si>
    <r>
      <t xml:space="preserve">Is there an </t>
    </r>
    <r>
      <rPr>
        <b/>
        <u/>
        <sz val="11"/>
        <color theme="4"/>
        <rFont val="Calibri (Body)"/>
      </rPr>
      <t>agreement with the host community to provide care for any COVID-19 patients</t>
    </r>
    <r>
      <rPr>
        <sz val="11"/>
        <rFont val="Calibri"/>
        <family val="2"/>
        <charset val="204"/>
        <scheme val="minor"/>
      </rPr>
      <t xml:space="preserve"> and is it able to accept possible non-COVID cases resulting from the event? </t>
    </r>
  </si>
  <si>
    <r>
      <t xml:space="preserve">Has information on the </t>
    </r>
    <r>
      <rPr>
        <b/>
        <u/>
        <sz val="11"/>
        <color theme="4"/>
        <rFont val="Calibri (Body)"/>
      </rPr>
      <t>at-risk populations</t>
    </r>
    <r>
      <rPr>
        <sz val="11"/>
        <color theme="1"/>
        <rFont val="Calibri"/>
        <family val="2"/>
        <charset val="204"/>
        <scheme val="minor"/>
      </rPr>
      <t xml:space="preserve"> been provided to all athletes, the public and others so they may make an informed decision on their attendance based on their personal risks?</t>
    </r>
  </si>
  <si>
    <r>
      <t xml:space="preserve">Has public advice included information on </t>
    </r>
    <r>
      <rPr>
        <b/>
        <u/>
        <sz val="11"/>
        <color theme="4"/>
        <rFont val="Calibri (Body)"/>
      </rPr>
      <t xml:space="preserve">quarantine, self-isolation, self-monitoring and public health advice? </t>
    </r>
  </si>
  <si>
    <r>
      <t xml:space="preserve">Do </t>
    </r>
    <r>
      <rPr>
        <b/>
        <u/>
        <sz val="11"/>
        <color theme="4"/>
        <rFont val="Calibri (Body)"/>
      </rPr>
      <t>viewing areas or seating provided allow for physical distancing</t>
    </r>
    <r>
      <rPr>
        <sz val="11"/>
        <color theme="1"/>
        <rFont val="Calibri"/>
        <family val="2"/>
        <charset val="204"/>
        <scheme val="minor"/>
      </rPr>
      <t xml:space="preserve"> between spectators (minimum of 6')? </t>
    </r>
  </si>
  <si>
    <r>
      <t xml:space="preserve">Do event participants (athletes, volunteers, staff, etc.) have access to </t>
    </r>
    <r>
      <rPr>
        <b/>
        <u/>
        <sz val="11"/>
        <color theme="4"/>
        <rFont val="Calibri (Body)"/>
      </rPr>
      <t>pre-travel health checks</t>
    </r>
    <r>
      <rPr>
        <sz val="11"/>
        <color theme="1"/>
        <rFont val="Calibri"/>
        <family val="2"/>
        <charset val="204"/>
        <scheme val="minor"/>
      </rPr>
      <t xml:space="preserve"> to ensure underlying co-morbidities, medications, allergies, etc. are documented?</t>
    </r>
  </si>
  <si>
    <t>Will holding the event be financially profitable?   (See Financials tab)</t>
  </si>
  <si>
    <r>
      <t xml:space="preserve">Do the organizers and responsible staff understand the </t>
    </r>
    <r>
      <rPr>
        <b/>
        <u/>
        <sz val="11"/>
        <color theme="4"/>
        <rFont val="Calibri (Body)"/>
      </rPr>
      <t>risks and transmission routes of COVID-19, the steps that event attendees can take to limit spread, the recognized best practices</t>
    </r>
    <r>
      <rPr>
        <sz val="11"/>
        <color theme="1"/>
        <rFont val="Calibri"/>
        <family val="2"/>
        <charset val="204"/>
        <scheme val="minor"/>
      </rPr>
      <t xml:space="preserve"> (including respiratory etiquette, hand hygiene, physical distancing, etc.)?</t>
    </r>
  </si>
  <si>
    <r>
      <t xml:space="preserve">If a person feels unwell/shows symptoms of an acute respiratory infection during the event, is there a protocol on </t>
    </r>
    <r>
      <rPr>
        <b/>
        <sz val="11"/>
        <rFont val="Calibri"/>
        <family val="2"/>
        <scheme val="minor"/>
      </rPr>
      <t xml:space="preserve">whom event organizers should contact in the host community </t>
    </r>
    <r>
      <rPr>
        <sz val="11"/>
        <rFont val="Calibri"/>
        <family val="2"/>
        <scheme val="minor"/>
      </rPr>
      <t>to report suspected cases and request testing and epidemiological investigations?</t>
    </r>
  </si>
  <si>
    <t>Will the impact and perception in the local community be positive?  (See Social Impact tab)</t>
  </si>
  <si>
    <t>COVID-19 has disrupted daily life around the world, and the cycling community has not been spared. As you consider if/when it is appropriate to hold events, it is important to consider that potential risks and opportunities that holding your event presents in light of COVID-19. 
Routine planning for mass gatherings includes conducting risk assessments to determine the overall risk of disease spread. In view of the current outbreak of COVID-19, and informed by the guidelines and suggestions offered by the CDC, WHO and USOPC, a disease-specific and cycling event-specific risk assessment and mitigation checklist has been developed for use by host communities and organizers of mass gathering, to assess the specific risk of COVID-19.
This Tool has been designed to enable event organizers to determine an overall risk score tailored to the unique characteristics of your particular event. 
This Tool should be used in conjunction with the CDC Resources for Large Community Events &amp; Mass Gatherings and WHO Mass Gathering Sports Addendum Guidelines). In order to accurately provide answers to the following risk assessment, financial considerations, social impact/perceptions and mitigation checklist, organizers must be knowledgeable on the current COVID-19 outbreak. The organizers should reference the daily local and national COVID-19 situation reports provided by the CDC and your local Public Health Authority. 
The Tool must be completed in this Excel spreadsheet (see following tabs), as the scores are automatically calculated there. After filling out the questions in each of the four tabs, you will automatically receive a score in the final “Dashboard” tab. This can be compared to the Risk Level Chart, which will demonstrate the level of risk associated with hosting your cycling event.
This Risk Assessment Tool should be completed with input from local public health authorities and that the necessary personnel with expertise in mass gatherings, risk assessment, epidemiology, and infectious disease control measures are included from the initial stages of planning. 
It is important to remember that while mitigation measures can reduce the risk of COVID-19 infections, they cannot completely eliminate the threat.  It is WHO’s view that all countries with community transmission should seriously consider postponing or reducing mass gatherings that bring people together and have the potential to amplify disease and support the recommended best practice of physical distancing. This Tool is designed to help you make an informed decision about the appropriateness of hosting your cycling event during COVID-19. It is important that such decisions are made based on a risk assessment, such as the USA Cycling COVID-19 Risk Assessment Tool.</t>
  </si>
  <si>
    <t>CDC: Mass Gatherings or Large Community Events</t>
  </si>
  <si>
    <t>WHO: Coronavirus disease (COVID-19) technical guidance</t>
  </si>
  <si>
    <t>RISK ASSESSMENT TOOL</t>
  </si>
  <si>
    <t>Mass Gathering Risk Assessment for COVID-19: Cycling Events</t>
  </si>
  <si>
    <r>
      <rPr>
        <sz val="11"/>
        <color theme="1"/>
        <rFont val="Calibri (Body)"/>
      </rPr>
      <t xml:space="preserve">The questions below will enable cycling event organizers to review the additional considerations specific to cycling events involving mass gatherings, and thus inform their risk assessment of COVID-19 associated with the event. This will help organizers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Reference should be made to the latest technical guidance and situation reports on the CDC and WHO websites.
The risk assessment for COVID-19 associated with the cycling event must be coordinated and integrated with the local community's risk assessment for COVID-19. The person completing the questionnaire should </t>
    </r>
    <r>
      <rPr>
        <b/>
        <sz val="11"/>
        <color theme="1"/>
        <rFont val="Calibri (Body)"/>
      </rPr>
      <t>include input from the local public health authorities</t>
    </r>
    <r>
      <rPr>
        <sz val="11"/>
        <color theme="1"/>
        <rFont val="Calibri (Body)"/>
      </rPr>
      <t xml:space="preserve">, consult CDC and/or WHO’s latest technical guidance and ensure that there is an up-to-date evaluation of the epidemiological situation.
</t>
    </r>
    <r>
      <rPr>
        <sz val="11"/>
        <color theme="1"/>
        <rFont val="Calibri"/>
        <family val="2"/>
        <scheme val="minor"/>
      </rPr>
      <t xml:space="preserve">
</t>
    </r>
  </si>
  <si>
    <t>Is your State/Local jurisdiction allowing mass gatherings and are you able to obtain all required permits and permissions?</t>
  </si>
  <si>
    <r>
      <t>Will the event pull resources from the community (ie. tests, medica</t>
    </r>
    <r>
      <rPr>
        <sz val="11"/>
        <rFont val="Calibri (Body)"/>
      </rPr>
      <t>l</t>
    </r>
    <r>
      <rPr>
        <sz val="11"/>
        <rFont val="Calibri"/>
        <family val="2"/>
        <charset val="204"/>
        <scheme val="minor"/>
      </rPr>
      <t>) that are otherwise needed?</t>
    </r>
  </si>
  <si>
    <r>
      <t xml:space="preserve">Answers could be:
</t>
    </r>
    <r>
      <rPr>
        <b/>
        <sz val="11"/>
        <color theme="1"/>
        <rFont val="Calibri"/>
        <family val="2"/>
        <scheme val="minor"/>
      </rPr>
      <t xml:space="preserve">» VERY LOW </t>
    </r>
    <r>
      <rPr>
        <sz val="11"/>
        <color theme="1"/>
        <rFont val="Calibri"/>
        <family val="2"/>
        <scheme val="minor"/>
      </rPr>
      <t xml:space="preserve">Overall risk of transmission and further spread of COVID-19 in relation to the Mass Gathering is considered very low. Little or no consequence or disruption to the event.
</t>
    </r>
    <r>
      <rPr>
        <b/>
        <sz val="11"/>
        <color theme="1"/>
        <rFont val="Calibri"/>
        <family val="2"/>
        <scheme val="minor"/>
      </rPr>
      <t>» LOW</t>
    </r>
    <r>
      <rPr>
        <sz val="11"/>
        <color theme="1"/>
        <rFont val="Calibri"/>
        <family val="2"/>
        <scheme val="minor"/>
      </rPr>
      <t xml:space="preserve"> Overall risk of transmission and further spread of COVID-19 in relation to the Mass Gathering is considered low. Mitigation measures should be strengthened. Impact can be managed with minor changes to the event. Events that are unwilling or unable to mitigate risks should postpone or cancel.
</t>
    </r>
    <r>
      <rPr>
        <b/>
        <sz val="11"/>
        <color theme="1"/>
        <rFont val="Calibri"/>
        <family val="2"/>
        <scheme val="minor"/>
      </rPr>
      <t>» MODERATE</t>
    </r>
    <r>
      <rPr>
        <sz val="11"/>
        <color theme="1"/>
        <rFont val="Calibri"/>
        <family val="2"/>
        <scheme val="minor"/>
      </rPr>
      <t xml:space="preserve"> Overall risk of transmission and further spread of COVID-19 in relation to the event is considered moderate. Recommend significant efforts to improve mitigation measures or reduce risk of transmission (to decrease risk assessment score). Some controlled impact on the event and reputation for the host. Transmission of COVID-19 may occur. Public health and medical services are strained. A decision to postpone or cancel should be made if risk factors do not change or cannot be mitigated.
</t>
    </r>
    <r>
      <rPr>
        <b/>
        <sz val="11"/>
        <color theme="1"/>
        <rFont val="Calibri"/>
        <family val="2"/>
        <scheme val="minor"/>
      </rPr>
      <t>» HIGH</t>
    </r>
    <r>
      <rPr>
        <sz val="11"/>
        <color theme="1"/>
        <rFont val="Calibri"/>
        <family val="2"/>
        <scheme val="minor"/>
      </rPr>
      <t xml:space="preserve"> Overall risk of transmission and further spread of COVID-19 in relation to the event is considered high. Recommend significant efforts to improve both mitigation measures and reduce risk of transmission (to decrease risk assessment score). A risk-based decision to postpone or to cancel the event should be made if the event is not able to significantly reduce risk.. Disruptive to the event and reputation of the host. Disrupts public health and medical services
</t>
    </r>
    <r>
      <rPr>
        <b/>
        <sz val="11"/>
        <color theme="1"/>
        <rFont val="Calibri"/>
        <family val="2"/>
        <scheme val="minor"/>
      </rPr>
      <t xml:space="preserve">» VERY HIGH </t>
    </r>
    <r>
      <rPr>
        <sz val="11"/>
        <color theme="1"/>
        <rFont val="Calibri"/>
        <family val="2"/>
        <scheme val="minor"/>
      </rPr>
      <t>Overall risk of transmission and further spread of COVID-19 in relation to the event is considered very high. Causes cancellation of the event. Significant adverse impact on event and host reputation.  Widespread disruption of local services and infrastructure.</t>
    </r>
  </si>
  <si>
    <t>If you answered "yes" to the above, then proceed to the next section, if you answered "no" proceed to the next section knowing your event will not be able to take place until those permits and premissions are granted.</t>
  </si>
  <si>
    <t>EVENT NAME:</t>
  </si>
  <si>
    <t>DATE the RISK ASSESSMENT was COMPLETED:</t>
  </si>
  <si>
    <t>Date:</t>
  </si>
  <si>
    <t>Event Name:</t>
  </si>
  <si>
    <r>
      <rPr>
        <b/>
        <u/>
        <sz val="11"/>
        <color theme="0"/>
        <rFont val="Calibri"/>
        <family val="2"/>
      </rPr>
      <t>Score</t>
    </r>
    <r>
      <rPr>
        <b/>
        <sz val="11"/>
        <color theme="0"/>
        <rFont val="Calibri"/>
        <family val="2"/>
        <scheme val="minor"/>
      </rPr>
      <t xml:space="preserve">
Yes/Completed (Y)
Maybe/In progress (M)
No/Not considered (N)</t>
    </r>
  </si>
  <si>
    <t>Yes</t>
  </si>
  <si>
    <t>This document was last modified May 12th,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</si>
</sst>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
    <numFmt numFmtId="166" formatCode="\+&quot;$&quot;#,##0.00;[Red]\-&quot;$&quot;#,##0.00"/>
    <numFmt numFmtId="167" formatCode="\+&quot;$&quot;#,##0.00_);[Red]\-\(&quot;$&quot;#,##0.00\)"/>
  </numFmts>
  <fonts count="53">
    <font>
      <sz val="11"/>
      <color theme="1"/>
      <name val="Calibri"/>
      <family val="2"/>
      <charset val="204"/>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11"/>
      <name val="Calibri"/>
      <family val="2"/>
      <scheme val="minor"/>
    </font>
    <font>
      <sz val="11"/>
      <color theme="1"/>
      <name val="Calibri Light"/>
      <family val="2"/>
    </font>
    <font>
      <b/>
      <sz val="11"/>
      <color theme="1"/>
      <name val="Calibri Light"/>
      <family val="2"/>
    </font>
    <font>
      <b/>
      <sz val="11"/>
      <name val="Calibri"/>
      <family val="2"/>
      <scheme val="minor"/>
    </font>
    <font>
      <b/>
      <sz val="11"/>
      <color rgb="FFFF0000"/>
      <name val="Calibri"/>
      <family val="2"/>
      <scheme val="minor"/>
    </font>
    <font>
      <b/>
      <sz val="14"/>
      <color theme="1"/>
      <name val="Calibri"/>
      <family val="2"/>
      <scheme val="minor"/>
    </font>
    <font>
      <b/>
      <sz val="14"/>
      <color theme="0"/>
      <name val="Calibri"/>
      <family val="2"/>
      <scheme val="minor"/>
    </font>
    <font>
      <b/>
      <sz val="11"/>
      <color theme="0"/>
      <name val="Calibri"/>
      <family val="2"/>
      <scheme val="minor"/>
    </font>
    <font>
      <b/>
      <sz val="18"/>
      <color theme="0"/>
      <name val="Calibri Light"/>
      <family val="2"/>
    </font>
    <font>
      <sz val="11"/>
      <color theme="1"/>
      <name val="Calibri"/>
      <family val="2"/>
      <charset val="204"/>
      <scheme val="minor"/>
    </font>
    <font>
      <b/>
      <sz val="12"/>
      <color theme="0"/>
      <name val="Calibri"/>
      <family val="2"/>
      <scheme val="minor"/>
    </font>
    <font>
      <sz val="11"/>
      <color theme="0"/>
      <name val="Calibri"/>
      <family val="2"/>
      <charset val="204"/>
      <scheme val="minor"/>
    </font>
    <font>
      <b/>
      <sz val="18"/>
      <color theme="0"/>
      <name val="Calibri"/>
      <family val="2"/>
      <scheme val="minor"/>
    </font>
    <font>
      <sz val="18"/>
      <color theme="1"/>
      <name val="Calibri"/>
      <family val="2"/>
      <scheme val="minor"/>
    </font>
    <font>
      <b/>
      <sz val="11"/>
      <color theme="1"/>
      <name val="Calibri"/>
      <family val="2"/>
      <charset val="204"/>
      <scheme val="minor"/>
    </font>
    <font>
      <b/>
      <sz val="11"/>
      <color theme="0"/>
      <name val="Calibri Light"/>
      <family val="2"/>
    </font>
    <font>
      <sz val="11"/>
      <color theme="0"/>
      <name val="Calibri"/>
      <family val="2"/>
      <scheme val="minor"/>
    </font>
    <font>
      <i/>
      <sz val="11"/>
      <color theme="1"/>
      <name val="Calibri"/>
      <family val="2"/>
      <scheme val="minor"/>
    </font>
    <font>
      <b/>
      <sz val="12"/>
      <color rgb="FF2F5497"/>
      <name val="Calibri"/>
      <family val="2"/>
      <scheme val="minor"/>
    </font>
    <font>
      <sz val="16"/>
      <color theme="1"/>
      <name val="Calibri"/>
      <family val="2"/>
      <scheme val="minor"/>
    </font>
    <font>
      <b/>
      <sz val="16"/>
      <color theme="1"/>
      <name val="Calibri"/>
      <family val="2"/>
      <scheme val="minor"/>
    </font>
    <font>
      <sz val="11"/>
      <color theme="1"/>
      <name val="Calibri (Body)"/>
    </font>
    <font>
      <b/>
      <sz val="11"/>
      <color theme="1"/>
      <name val="Calibri (Body)"/>
    </font>
    <font>
      <b/>
      <sz val="14"/>
      <name val="Calibri"/>
      <family val="2"/>
      <scheme val="minor"/>
    </font>
    <font>
      <b/>
      <sz val="14"/>
      <color theme="0"/>
      <name val="Calibri"/>
      <family val="2"/>
      <charset val="204"/>
      <scheme val="minor"/>
    </font>
    <font>
      <sz val="14"/>
      <color theme="1"/>
      <name val="Calibri"/>
      <family val="2"/>
      <scheme val="minor"/>
    </font>
    <font>
      <b/>
      <sz val="14"/>
      <color theme="3"/>
      <name val="Calibri"/>
      <family val="2"/>
      <scheme val="minor"/>
    </font>
    <font>
      <sz val="18"/>
      <color theme="1"/>
      <name val="Calibri Light"/>
      <family val="2"/>
    </font>
    <font>
      <sz val="11"/>
      <color rgb="FFFF0000"/>
      <name val="Calibri"/>
      <family val="2"/>
      <charset val="204"/>
      <scheme val="minor"/>
    </font>
    <font>
      <sz val="11"/>
      <color rgb="FFFF0000"/>
      <name val="Calibri"/>
      <family val="2"/>
      <scheme val="minor"/>
    </font>
    <font>
      <sz val="11"/>
      <color rgb="FFFF0000"/>
      <name val="Calibri (Body)"/>
    </font>
    <font>
      <sz val="11"/>
      <color rgb="FF00B050"/>
      <name val="Calibri"/>
      <family val="2"/>
      <scheme val="minor"/>
    </font>
    <font>
      <sz val="11"/>
      <name val="Calibri (Body)"/>
    </font>
    <font>
      <sz val="11"/>
      <name val="Calibri"/>
      <family val="2"/>
      <charset val="204"/>
      <scheme val="minor"/>
    </font>
    <font>
      <b/>
      <sz val="18"/>
      <name val="Calibri"/>
      <family val="2"/>
      <scheme val="minor"/>
    </font>
    <font>
      <b/>
      <sz val="11"/>
      <name val="Calibri Light"/>
      <family val="2"/>
    </font>
    <font>
      <b/>
      <sz val="12"/>
      <name val="Calibri"/>
      <family val="2"/>
      <scheme val="minor"/>
    </font>
    <font>
      <u/>
      <sz val="11"/>
      <color theme="10"/>
      <name val="Calibri"/>
      <family val="2"/>
      <charset val="204"/>
      <scheme val="minor"/>
    </font>
    <font>
      <b/>
      <u/>
      <sz val="11"/>
      <color theme="4"/>
      <name val="Calibri (Body)"/>
    </font>
    <font>
      <b/>
      <sz val="16"/>
      <color theme="0"/>
      <name val="Calibri"/>
      <family val="2"/>
      <scheme val="minor"/>
    </font>
    <font>
      <b/>
      <sz val="9"/>
      <color theme="0"/>
      <name val="Calibri"/>
      <family val="2"/>
      <scheme val="minor"/>
    </font>
    <font>
      <b/>
      <u/>
      <sz val="11"/>
      <color theme="4"/>
      <name val="Calibri"/>
      <family val="2"/>
      <scheme val="minor"/>
    </font>
    <font>
      <b/>
      <u/>
      <sz val="11"/>
      <color theme="0"/>
      <name val="Calibri"/>
      <family val="2"/>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C00000"/>
        <bgColor indexed="64"/>
      </patternFill>
    </fill>
  </fills>
  <borders count="47">
    <border>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auto="1"/>
      </right>
      <top/>
      <bottom style="medium">
        <color auto="1"/>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47" fillId="0" borderId="0" applyNumberFormat="0" applyFill="0" applyBorder="0" applyAlignment="0" applyProtection="0"/>
  </cellStyleXfs>
  <cellXfs count="230">
    <xf numFmtId="0" fontId="0" fillId="0" borderId="0" xfId="0"/>
    <xf numFmtId="0" fontId="0" fillId="0" borderId="0" xfId="0" applyAlignment="1">
      <alignment wrapText="1"/>
    </xf>
    <xf numFmtId="0" fontId="6" fillId="0" borderId="0" xfId="0" applyFont="1" applyAlignment="1">
      <alignment wrapText="1"/>
    </xf>
    <xf numFmtId="0" fontId="6" fillId="0" borderId="0" xfId="0" applyFont="1" applyBorder="1" applyAlignment="1">
      <alignment wrapText="1"/>
    </xf>
    <xf numFmtId="0" fontId="0" fillId="0" borderId="0" xfId="0" applyBorder="1"/>
    <xf numFmtId="0" fontId="16" fillId="3" borderId="14" xfId="0" applyFont="1" applyFill="1" applyBorder="1" applyAlignment="1">
      <alignment horizontal="center"/>
    </xf>
    <xf numFmtId="0" fontId="21" fillId="0" borderId="0" xfId="0" applyFont="1" applyFill="1"/>
    <xf numFmtId="1" fontId="25" fillId="0" borderId="15" xfId="0" applyNumberFormat="1" applyFont="1" applyFill="1" applyBorder="1" applyAlignment="1">
      <alignment horizontal="center" vertical="center" wrapText="1"/>
    </xf>
    <xf numFmtId="0" fontId="13" fillId="5" borderId="15" xfId="0" applyFont="1" applyFill="1" applyBorder="1" applyAlignment="1">
      <alignment horizontal="right" vertical="center" wrapText="1"/>
    </xf>
    <xf numFmtId="0" fontId="19" fillId="0" borderId="0" xfId="0" applyFont="1" applyAlignment="1">
      <alignment vertical="top" wrapText="1"/>
    </xf>
    <xf numFmtId="0" fontId="28" fillId="0" borderId="0" xfId="0" applyFont="1" applyAlignment="1">
      <alignment vertical="top" wrapText="1"/>
    </xf>
    <xf numFmtId="0" fontId="29" fillId="0" borderId="0" xfId="0" applyFont="1" applyAlignment="1">
      <alignment wrapText="1"/>
    </xf>
    <xf numFmtId="0" fontId="0" fillId="0" borderId="0" xfId="0" applyFont="1" applyAlignment="1">
      <alignment wrapText="1"/>
    </xf>
    <xf numFmtId="0" fontId="0" fillId="0" borderId="0" xfId="0" applyFont="1" applyAlignment="1">
      <alignment horizontal="left" wrapText="1"/>
    </xf>
    <xf numFmtId="0" fontId="6" fillId="0" borderId="0" xfId="0" applyFont="1" applyAlignment="1">
      <alignment horizontal="left" wrapText="1"/>
    </xf>
    <xf numFmtId="0" fontId="7" fillId="0" borderId="0" xfId="0" applyFont="1" applyAlignment="1">
      <alignment vertical="top" wrapText="1"/>
    </xf>
    <xf numFmtId="0" fontId="24" fillId="0" borderId="0" xfId="0" applyFont="1" applyAlignment="1"/>
    <xf numFmtId="0" fontId="16" fillId="3" borderId="1"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0" fillId="0" borderId="0" xfId="0" applyFont="1" applyBorder="1" applyAlignment="1">
      <alignment wrapText="1"/>
    </xf>
    <xf numFmtId="0" fontId="6" fillId="0" borderId="0" xfId="0" applyFont="1" applyBorder="1" applyAlignment="1">
      <alignment vertical="top" wrapText="1"/>
    </xf>
    <xf numFmtId="0" fontId="24" fillId="0" borderId="0" xfId="0" applyFont="1" applyBorder="1" applyAlignment="1">
      <alignment vertical="top" wrapText="1"/>
    </xf>
    <xf numFmtId="0" fontId="0" fillId="5" borderId="15" xfId="0" applyFont="1" applyFill="1" applyBorder="1" applyAlignment="1">
      <alignment horizontal="left" wrapText="1"/>
    </xf>
    <xf numFmtId="0" fontId="7" fillId="5" borderId="15" xfId="0" applyFont="1" applyFill="1" applyBorder="1" applyAlignment="1">
      <alignment horizontal="center" wrapText="1"/>
    </xf>
    <xf numFmtId="0" fontId="7" fillId="5" borderId="14" xfId="0" applyFont="1" applyFill="1" applyBorder="1" applyAlignment="1">
      <alignment wrapText="1"/>
    </xf>
    <xf numFmtId="0" fontId="33" fillId="6" borderId="15" xfId="0" applyFont="1" applyFill="1" applyBorder="1" applyAlignment="1">
      <alignment vertical="center" wrapText="1"/>
    </xf>
    <xf numFmtId="0" fontId="15" fillId="0" borderId="5" xfId="0" applyFont="1" applyBorder="1" applyAlignment="1">
      <alignment horizontal="center" vertical="center"/>
    </xf>
    <xf numFmtId="1" fontId="15" fillId="0" borderId="5" xfId="0" applyNumberFormat="1" applyFont="1" applyFill="1" applyBorder="1" applyAlignment="1">
      <alignment horizontal="center" wrapText="1"/>
    </xf>
    <xf numFmtId="0" fontId="6" fillId="0" borderId="0" xfId="0" applyFont="1"/>
    <xf numFmtId="0" fontId="35" fillId="0" borderId="0" xfId="0" applyFont="1" applyAlignment="1"/>
    <xf numFmtId="0" fontId="6" fillId="0" borderId="0" xfId="0" applyFont="1" applyAlignment="1"/>
    <xf numFmtId="0" fontId="38" fillId="0" borderId="0" xfId="0" applyFont="1" applyAlignment="1">
      <alignment horizontal="left" wrapText="1"/>
    </xf>
    <xf numFmtId="0" fontId="39" fillId="0" borderId="0" xfId="0" applyFont="1" applyAlignment="1">
      <alignment horizontal="left" wrapText="1"/>
    </xf>
    <xf numFmtId="0" fontId="38" fillId="0" borderId="0" xfId="0" applyFont="1"/>
    <xf numFmtId="0" fontId="40" fillId="0" borderId="0" xfId="0" applyFont="1"/>
    <xf numFmtId="0" fontId="4" fillId="0" borderId="3"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0" fillId="0" borderId="0" xfId="0" applyFill="1" applyBorder="1"/>
    <xf numFmtId="0" fontId="0" fillId="0" borderId="0" xfId="0" applyAlignment="1">
      <alignment horizontal="center" vertical="center"/>
    </xf>
    <xf numFmtId="1" fontId="25" fillId="0" borderId="5" xfId="0" applyNumberFormat="1" applyFont="1" applyFill="1" applyBorder="1" applyAlignment="1">
      <alignment horizontal="center" vertical="center" wrapText="1"/>
    </xf>
    <xf numFmtId="0" fontId="27" fillId="0" borderId="0" xfId="0" applyFont="1" applyAlignment="1">
      <alignment vertical="center" wrapText="1"/>
    </xf>
    <xf numFmtId="0" fontId="24" fillId="0" borderId="0" xfId="0" applyFont="1" applyBorder="1" applyAlignment="1">
      <alignment vertical="center" wrapText="1"/>
    </xf>
    <xf numFmtId="0" fontId="0"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30" fillId="0" borderId="0" xfId="0" applyFont="1" applyAlignment="1">
      <alignment vertical="center"/>
    </xf>
    <xf numFmtId="0" fontId="0" fillId="0" borderId="0" xfId="0" applyFont="1" applyAlignment="1">
      <alignment vertical="center" wrapText="1"/>
    </xf>
    <xf numFmtId="0" fontId="7" fillId="0" borderId="15" xfId="0" applyFont="1" applyFill="1" applyBorder="1" applyAlignment="1">
      <alignment horizontal="center" vertical="center" wrapText="1"/>
    </xf>
    <xf numFmtId="0" fontId="50" fillId="3" borderId="15" xfId="0" applyFont="1" applyFill="1" applyBorder="1" applyAlignment="1">
      <alignment horizontal="center" vertical="center" wrapText="1"/>
    </xf>
    <xf numFmtId="0" fontId="4" fillId="0" borderId="15" xfId="0" applyFont="1" applyFill="1" applyBorder="1" applyAlignment="1">
      <alignment vertical="top" wrapText="1"/>
    </xf>
    <xf numFmtId="0" fontId="10" fillId="0" borderId="15" xfId="0" applyFont="1" applyFill="1" applyBorder="1" applyAlignment="1">
      <alignment vertical="top" wrapText="1"/>
    </xf>
    <xf numFmtId="0" fontId="4" fillId="0" borderId="26" xfId="0" applyFont="1" applyFill="1" applyBorder="1" applyAlignment="1">
      <alignment vertical="top" wrapText="1"/>
    </xf>
    <xf numFmtId="0" fontId="49" fillId="0" borderId="0" xfId="0" applyFont="1" applyFill="1" applyAlignment="1">
      <alignment horizontal="center"/>
    </xf>
    <xf numFmtId="0" fontId="0" fillId="0" borderId="0" xfId="0" applyFill="1"/>
    <xf numFmtId="0" fontId="4" fillId="0" borderId="0" xfId="0" applyFont="1" applyAlignment="1">
      <alignment vertical="top"/>
    </xf>
    <xf numFmtId="0" fontId="0" fillId="0" borderId="0" xfId="0" applyAlignment="1">
      <alignment vertical="top" wrapText="1"/>
    </xf>
    <xf numFmtId="0" fontId="0" fillId="0" borderId="17" xfId="0" applyBorder="1"/>
    <xf numFmtId="0" fontId="43" fillId="0" borderId="3" xfId="0" applyFont="1" applyBorder="1" applyAlignment="1">
      <alignment wrapText="1"/>
    </xf>
    <xf numFmtId="0" fontId="10" fillId="0" borderId="3" xfId="0" applyFont="1" applyBorder="1" applyAlignment="1">
      <alignment wrapText="1"/>
    </xf>
    <xf numFmtId="0" fontId="0" fillId="0" borderId="3" xfId="0" applyBorder="1" applyAlignment="1">
      <alignment wrapText="1"/>
    </xf>
    <xf numFmtId="0" fontId="10" fillId="0" borderId="3" xfId="0" applyFont="1" applyBorder="1" applyAlignment="1">
      <alignment vertical="center" wrapText="1"/>
    </xf>
    <xf numFmtId="0" fontId="10" fillId="0" borderId="29" xfId="0" applyFont="1" applyBorder="1" applyAlignment="1">
      <alignment vertical="center" wrapText="1"/>
    </xf>
    <xf numFmtId="0" fontId="10" fillId="0" borderId="4" xfId="0" applyFont="1" applyBorder="1" applyAlignment="1">
      <alignment vertical="center" wrapText="1"/>
    </xf>
    <xf numFmtId="0" fontId="3" fillId="0" borderId="5"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6" fillId="0" borderId="0" xfId="0" applyFont="1" applyBorder="1" applyAlignment="1">
      <alignment horizontal="left" vertical="top" wrapText="1"/>
    </xf>
    <xf numFmtId="0" fontId="27" fillId="0" borderId="0" xfId="0" applyFont="1" applyBorder="1" applyAlignment="1">
      <alignment horizontal="left" vertical="top" wrapText="1"/>
    </xf>
    <xf numFmtId="0" fontId="4" fillId="0" borderId="0" xfId="0" applyFont="1" applyAlignment="1">
      <alignment horizontal="right" vertical="center"/>
    </xf>
    <xf numFmtId="165" fontId="6" fillId="0" borderId="0" xfId="0" applyNumberFormat="1" applyFont="1" applyAlignment="1">
      <alignment horizontal="left"/>
    </xf>
    <xf numFmtId="49" fontId="6" fillId="0" borderId="2" xfId="0" applyNumberFormat="1" applyFont="1" applyBorder="1" applyAlignment="1" applyProtection="1">
      <alignment horizontal="left" vertical="center" wrapText="1"/>
      <protection locked="0"/>
    </xf>
    <xf numFmtId="14" fontId="6" fillId="0" borderId="2" xfId="0" applyNumberFormat="1" applyFont="1" applyBorder="1" applyAlignment="1" applyProtection="1">
      <alignment horizontal="left" vertical="center" wrapText="1"/>
      <protection locked="0"/>
    </xf>
    <xf numFmtId="0" fontId="15" fillId="0" borderId="21"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0" fillId="0" borderId="0" xfId="0" applyBorder="1" applyProtection="1"/>
    <xf numFmtId="0" fontId="26" fillId="0" borderId="5" xfId="0" applyFont="1" applyFill="1" applyBorder="1" applyAlignment="1" applyProtection="1">
      <alignment horizontal="center"/>
    </xf>
    <xf numFmtId="0" fontId="6" fillId="0" borderId="5" xfId="0" applyFont="1" applyFill="1" applyBorder="1" applyProtection="1"/>
    <xf numFmtId="0" fontId="6" fillId="0" borderId="5" xfId="0" applyFont="1" applyFill="1" applyBorder="1" applyAlignment="1" applyProtection="1">
      <alignment wrapText="1"/>
    </xf>
    <xf numFmtId="0" fontId="6" fillId="0" borderId="0" xfId="0" applyFont="1" applyFill="1" applyBorder="1" applyProtection="1"/>
    <xf numFmtId="0" fontId="6" fillId="0" borderId="5" xfId="0" applyFont="1" applyBorder="1" applyAlignment="1" applyProtection="1">
      <alignment wrapText="1"/>
    </xf>
    <xf numFmtId="164" fontId="7" fillId="0" borderId="5" xfId="0" applyNumberFormat="1" applyFont="1" applyBorder="1" applyAlignment="1" applyProtection="1">
      <alignment horizontal="center" vertical="center" wrapText="1"/>
    </xf>
    <xf numFmtId="164" fontId="6" fillId="0" borderId="5" xfId="0" applyNumberFormat="1" applyFont="1" applyBorder="1" applyAlignment="1" applyProtection="1">
      <alignment wrapText="1"/>
    </xf>
    <xf numFmtId="0" fontId="7" fillId="0" borderId="5" xfId="0" applyFont="1" applyBorder="1" applyAlignment="1" applyProtection="1">
      <alignment wrapText="1"/>
    </xf>
    <xf numFmtId="40" fontId="7" fillId="0" borderId="5" xfId="0" applyNumberFormat="1" applyFont="1" applyBorder="1" applyAlignment="1" applyProtection="1">
      <alignment horizontal="center" vertical="center" wrapText="1"/>
    </xf>
    <xf numFmtId="164" fontId="27" fillId="0" borderId="5" xfId="0" applyNumberFormat="1" applyFont="1" applyBorder="1" applyAlignment="1" applyProtection="1">
      <alignment wrapText="1"/>
    </xf>
    <xf numFmtId="0" fontId="7" fillId="5" borderId="5" xfId="0" applyFont="1" applyFill="1" applyBorder="1" applyAlignment="1" applyProtection="1">
      <alignment wrapText="1"/>
    </xf>
    <xf numFmtId="0" fontId="6" fillId="0" borderId="5" xfId="0" applyFont="1" applyBorder="1" applyProtection="1"/>
    <xf numFmtId="40" fontId="6" fillId="0" borderId="5" xfId="0" applyNumberFormat="1" applyFont="1" applyBorder="1" applyAlignment="1" applyProtection="1">
      <alignment horizontal="center" vertical="center"/>
    </xf>
    <xf numFmtId="0" fontId="7" fillId="5" borderId="5" xfId="0" applyFont="1" applyFill="1" applyBorder="1" applyProtection="1"/>
    <xf numFmtId="0" fontId="6" fillId="0" borderId="5" xfId="0" applyFont="1" applyBorder="1" applyAlignment="1" applyProtection="1">
      <alignment horizontal="center" vertical="center" wrapText="1"/>
    </xf>
    <xf numFmtId="40" fontId="10" fillId="0" borderId="5" xfId="0" applyNumberFormat="1" applyFont="1" applyBorder="1" applyAlignment="1" applyProtection="1">
      <alignment horizontal="center" vertical="center" wrapText="1"/>
    </xf>
    <xf numFmtId="164" fontId="7" fillId="5" borderId="5" xfId="0" applyNumberFormat="1" applyFont="1" applyFill="1" applyBorder="1" applyAlignment="1" applyProtection="1">
      <alignment wrapText="1"/>
    </xf>
    <xf numFmtId="0" fontId="6" fillId="0" borderId="0" xfId="0" applyFont="1" applyBorder="1" applyAlignment="1" applyProtection="1">
      <alignment wrapText="1"/>
    </xf>
    <xf numFmtId="164" fontId="6" fillId="0" borderId="0" xfId="0" applyNumberFormat="1" applyFont="1" applyBorder="1" applyAlignment="1" applyProtection="1">
      <alignment horizontal="center" vertical="center" wrapText="1"/>
    </xf>
    <xf numFmtId="0" fontId="0" fillId="0" borderId="0" xfId="0" applyBorder="1" applyAlignment="1" applyProtection="1">
      <alignment wrapText="1"/>
    </xf>
    <xf numFmtId="40" fontId="6" fillId="0" borderId="5" xfId="0" applyNumberFormat="1" applyFont="1" applyBorder="1" applyAlignment="1" applyProtection="1">
      <alignment horizontal="center" vertical="center"/>
      <protection locked="0"/>
    </xf>
    <xf numFmtId="40" fontId="6" fillId="0" borderId="5" xfId="0" applyNumberFormat="1" applyFont="1" applyBorder="1" applyAlignment="1" applyProtection="1">
      <alignment horizontal="center" vertical="center" wrapText="1"/>
      <protection locked="0"/>
    </xf>
    <xf numFmtId="164" fontId="27" fillId="0" borderId="5" xfId="0" applyNumberFormat="1" applyFont="1" applyBorder="1" applyAlignment="1" applyProtection="1">
      <alignment horizontal="centerContinuous" wrapText="1"/>
    </xf>
    <xf numFmtId="0" fontId="5" fillId="0" borderId="3" xfId="0" applyFont="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center" vertical="center" wrapText="1"/>
    </xf>
    <xf numFmtId="0" fontId="44" fillId="0" borderId="0" xfId="0" applyFont="1" applyAlignment="1" applyProtection="1">
      <alignment horizontal="center" vertical="center" wrapText="1"/>
    </xf>
    <xf numFmtId="0" fontId="16" fillId="3" borderId="15" xfId="0" applyFont="1" applyFill="1" applyBorder="1" applyAlignment="1" applyProtection="1">
      <alignment horizontal="center" vertical="center" wrapText="1"/>
    </xf>
    <xf numFmtId="0" fontId="16" fillId="3" borderId="22" xfId="0" applyFont="1" applyFill="1" applyBorder="1" applyAlignment="1" applyProtection="1">
      <alignment vertical="center" wrapText="1"/>
    </xf>
    <xf numFmtId="0" fontId="17" fillId="3" borderId="7" xfId="0" applyFont="1" applyFill="1" applyBorder="1" applyAlignment="1" applyProtection="1">
      <alignment horizontal="center" vertical="center" wrapText="1"/>
    </xf>
    <xf numFmtId="0" fontId="16" fillId="3" borderId="8" xfId="0" applyFont="1" applyFill="1" applyBorder="1" applyAlignment="1" applyProtection="1">
      <alignment horizontal="center" vertical="center" wrapText="1"/>
    </xf>
    <xf numFmtId="0" fontId="6" fillId="0" borderId="0" xfId="0" applyFont="1" applyAlignment="1" applyProtection="1">
      <alignment wrapText="1"/>
    </xf>
    <xf numFmtId="0" fontId="10" fillId="0" borderId="0" xfId="0" applyFont="1" applyAlignment="1" applyProtection="1">
      <alignment horizontal="center" vertical="center" wrapText="1"/>
    </xf>
    <xf numFmtId="0" fontId="33" fillId="0" borderId="0" xfId="0" applyFont="1" applyAlignment="1" applyProtection="1">
      <alignment horizontal="center" vertical="center" wrapText="1"/>
    </xf>
    <xf numFmtId="0" fontId="4" fillId="0" borderId="24" xfId="1" applyFont="1" applyBorder="1" applyAlignment="1" applyProtection="1">
      <alignment horizontal="left" vertical="center" wrapText="1"/>
    </xf>
    <xf numFmtId="0" fontId="13" fillId="2" borderId="9" xfId="0" applyFont="1" applyFill="1" applyBorder="1" applyAlignment="1" applyProtection="1">
      <alignment horizontal="center" vertical="center" wrapText="1"/>
    </xf>
    <xf numFmtId="0" fontId="0" fillId="0" borderId="25" xfId="1" applyFont="1" applyBorder="1" applyAlignment="1" applyProtection="1">
      <alignment horizontal="left" vertical="center" wrapText="1"/>
    </xf>
    <xf numFmtId="0" fontId="13" fillId="2" borderId="11" xfId="0" applyFont="1" applyFill="1" applyBorder="1" applyAlignment="1" applyProtection="1">
      <alignment horizontal="center" vertical="center" wrapText="1"/>
    </xf>
    <xf numFmtId="0" fontId="10" fillId="0" borderId="24" xfId="0" applyFont="1" applyBorder="1" applyAlignment="1" applyProtection="1">
      <alignment horizontal="left" vertical="center" wrapText="1"/>
    </xf>
    <xf numFmtId="0" fontId="0" fillId="0" borderId="23" xfId="1" applyFont="1" applyBorder="1" applyAlignment="1" applyProtection="1">
      <alignment horizontal="left" vertical="center" wrapText="1"/>
    </xf>
    <xf numFmtId="0" fontId="13" fillId="2" borderId="5" xfId="0" applyFont="1" applyFill="1" applyBorder="1" applyAlignment="1" applyProtection="1">
      <alignment horizontal="center" vertical="center" wrapText="1"/>
    </xf>
    <xf numFmtId="0" fontId="43" fillId="0" borderId="23" xfId="1" applyFont="1" applyBorder="1" applyAlignment="1" applyProtection="1">
      <alignment horizontal="left" vertical="center" wrapText="1"/>
    </xf>
    <xf numFmtId="0" fontId="43" fillId="2" borderId="23" xfId="1" applyFont="1" applyFill="1" applyBorder="1" applyAlignment="1" applyProtection="1">
      <alignment horizontal="left" vertical="center" wrapText="1"/>
    </xf>
    <xf numFmtId="0" fontId="10" fillId="0" borderId="23" xfId="0" applyFont="1" applyBorder="1" applyAlignment="1" applyProtection="1">
      <alignment horizontal="left" vertical="center" wrapText="1"/>
    </xf>
    <xf numFmtId="0" fontId="13" fillId="0" borderId="5" xfId="0" applyFont="1" applyBorder="1" applyAlignment="1" applyProtection="1">
      <alignment horizontal="center" vertical="center" wrapText="1"/>
    </xf>
    <xf numFmtId="0" fontId="10" fillId="0" borderId="23" xfId="0" applyFont="1" applyFill="1" applyBorder="1" applyAlignment="1" applyProtection="1">
      <alignment horizontal="left" vertical="center" wrapText="1"/>
    </xf>
    <xf numFmtId="0" fontId="10" fillId="0" borderId="25" xfId="0" applyFont="1" applyBorder="1" applyAlignment="1" applyProtection="1">
      <alignment horizontal="left" vertical="center" wrapText="1"/>
    </xf>
    <xf numFmtId="0" fontId="17" fillId="3" borderId="1" xfId="0" applyFont="1" applyFill="1" applyBorder="1" applyAlignment="1" applyProtection="1">
      <alignment horizontal="center" vertical="center" wrapText="1"/>
    </xf>
    <xf numFmtId="0" fontId="10" fillId="0" borderId="38" xfId="0" applyFont="1" applyBorder="1" applyAlignment="1" applyProtection="1">
      <alignment horizontal="left" vertical="center" wrapText="1"/>
    </xf>
    <xf numFmtId="0" fontId="13" fillId="2" borderId="39"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0" fillId="0" borderId="7" xfId="0" applyFont="1" applyBorder="1" applyAlignment="1" applyProtection="1">
      <alignment horizontal="left" vertical="center" wrapText="1"/>
    </xf>
    <xf numFmtId="0" fontId="13" fillId="2" borderId="7" xfId="0" applyFont="1" applyFill="1" applyBorder="1" applyAlignment="1" applyProtection="1">
      <alignment horizontal="center" vertical="center" wrapText="1"/>
    </xf>
    <xf numFmtId="1" fontId="25" fillId="0" borderId="8" xfId="0" applyNumberFormat="1" applyFont="1" applyFill="1" applyBorder="1" applyAlignment="1" applyProtection="1">
      <alignment horizontal="center" vertical="center" wrapText="1"/>
    </xf>
    <xf numFmtId="0" fontId="10" fillId="0" borderId="35" xfId="0" applyFont="1" applyBorder="1" applyAlignment="1" applyProtection="1">
      <alignment horizontal="left" vertical="center" wrapText="1"/>
    </xf>
    <xf numFmtId="0" fontId="13" fillId="2" borderId="36" xfId="0" applyFont="1" applyFill="1" applyBorder="1" applyAlignment="1" applyProtection="1">
      <alignment horizontal="center" vertical="center" wrapText="1"/>
    </xf>
    <xf numFmtId="0" fontId="10" fillId="0" borderId="32" xfId="0" applyFont="1" applyBorder="1" applyAlignment="1" applyProtection="1">
      <alignment horizontal="left" vertical="center" wrapText="1"/>
    </xf>
    <xf numFmtId="0" fontId="13" fillId="2" borderId="33" xfId="0" applyFont="1" applyFill="1" applyBorder="1" applyAlignment="1" applyProtection="1">
      <alignment horizontal="center" vertical="center" wrapText="1"/>
    </xf>
    <xf numFmtId="0" fontId="10" fillId="0" borderId="9" xfId="0" applyFont="1" applyBorder="1" applyAlignment="1" applyProtection="1">
      <alignment horizontal="left" vertical="center" wrapText="1"/>
    </xf>
    <xf numFmtId="0" fontId="0" fillId="0" borderId="5" xfId="1" applyFont="1" applyBorder="1" applyAlignment="1" applyProtection="1">
      <alignment horizontal="left" vertical="center" wrapText="1"/>
    </xf>
    <xf numFmtId="0" fontId="43" fillId="0" borderId="5" xfId="1" applyFont="1" applyBorder="1" applyAlignment="1" applyProtection="1">
      <alignment horizontal="left" vertical="center" wrapText="1"/>
    </xf>
    <xf numFmtId="0" fontId="10" fillId="0" borderId="11" xfId="0" applyFont="1" applyBorder="1" applyAlignment="1" applyProtection="1">
      <alignment wrapText="1"/>
    </xf>
    <xf numFmtId="0" fontId="10" fillId="0" borderId="24" xfId="0" applyFont="1" applyBorder="1" applyAlignment="1" applyProtection="1">
      <alignment horizontal="left" vertical="center"/>
    </xf>
    <xf numFmtId="0" fontId="8" fillId="0" borderId="0" xfId="0" applyFont="1" applyBorder="1" applyAlignment="1" applyProtection="1">
      <alignment horizontal="center" vertical="center" wrapText="1"/>
    </xf>
    <xf numFmtId="0" fontId="22" fillId="3" borderId="4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23" fillId="0" borderId="0" xfId="0" applyFont="1" applyAlignment="1" applyProtection="1">
      <alignment wrapText="1"/>
    </xf>
    <xf numFmtId="0" fontId="11" fillId="0" borderId="0" xfId="0" applyFont="1" applyAlignment="1" applyProtection="1">
      <alignment horizontal="center" vertical="center" wrapText="1"/>
    </xf>
    <xf numFmtId="0" fontId="18" fillId="3" borderId="41" xfId="0" applyFont="1" applyFill="1" applyBorder="1" applyAlignment="1" applyProtection="1">
      <alignment wrapText="1"/>
    </xf>
    <xf numFmtId="1" fontId="37" fillId="0" borderId="30" xfId="0" applyNumberFormat="1" applyFont="1" applyFill="1" applyBorder="1" applyAlignment="1" applyProtection="1">
      <alignment horizontal="center" wrapText="1"/>
    </xf>
    <xf numFmtId="0" fontId="12" fillId="0" borderId="0" xfId="0" applyFont="1" applyFill="1" applyAlignment="1" applyProtection="1">
      <alignment horizontal="center"/>
    </xf>
    <xf numFmtId="0" fontId="11" fillId="0" borderId="0" xfId="0" applyFont="1" applyFill="1" applyAlignment="1" applyProtection="1">
      <alignment wrapText="1"/>
    </xf>
    <xf numFmtId="0" fontId="45" fillId="0" borderId="0" xfId="0" applyFont="1" applyAlignment="1" applyProtection="1">
      <alignment horizontal="center" vertical="center"/>
    </xf>
    <xf numFmtId="0" fontId="0" fillId="0" borderId="0" xfId="0" applyAlignment="1" applyProtection="1">
      <alignment horizontal="center" vertical="center" wrapText="1"/>
    </xf>
    <xf numFmtId="0" fontId="9" fillId="0" borderId="0" xfId="0" applyFont="1" applyAlignment="1" applyProtection="1">
      <alignment horizontal="center" wrapText="1"/>
    </xf>
    <xf numFmtId="0" fontId="46" fillId="0" borderId="0" xfId="0" applyFont="1" applyAlignment="1" applyProtection="1">
      <alignment horizontal="center" vertical="center" wrapText="1"/>
    </xf>
    <xf numFmtId="0" fontId="6" fillId="0" borderId="10" xfId="0" applyFont="1" applyBorder="1" applyAlignment="1" applyProtection="1">
      <alignment wrapText="1"/>
      <protection locked="0"/>
    </xf>
    <xf numFmtId="0" fontId="6" fillId="0" borderId="12" xfId="0" applyFont="1" applyBorder="1" applyAlignment="1" applyProtection="1">
      <alignment wrapText="1"/>
      <protection locked="0"/>
    </xf>
    <xf numFmtId="0" fontId="7" fillId="0" borderId="10" xfId="0" applyFont="1"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6" fillId="0" borderId="13" xfId="0" applyFont="1" applyBorder="1" applyAlignment="1" applyProtection="1">
      <alignment wrapText="1"/>
      <protection locked="0"/>
    </xf>
    <xf numFmtId="0" fontId="14" fillId="0" borderId="13" xfId="0" applyFont="1" applyBorder="1" applyAlignment="1" applyProtection="1">
      <alignment vertical="top" wrapText="1"/>
      <protection locked="0"/>
    </xf>
    <xf numFmtId="0" fontId="6" fillId="0" borderId="13" xfId="0" applyFont="1" applyBorder="1" applyAlignment="1" applyProtection="1">
      <alignment horizontal="center" vertical="top" wrapText="1"/>
      <protection locked="0"/>
    </xf>
    <xf numFmtId="0" fontId="40" fillId="0" borderId="13" xfId="0" applyFont="1" applyBorder="1" applyAlignment="1" applyProtection="1">
      <alignment horizontal="center" vertical="top" wrapText="1"/>
      <protection locked="0"/>
    </xf>
    <xf numFmtId="0" fontId="6" fillId="0" borderId="37" xfId="0" applyFont="1" applyBorder="1" applyAlignment="1" applyProtection="1">
      <alignment wrapText="1"/>
      <protection locked="0"/>
    </xf>
    <xf numFmtId="0" fontId="6" fillId="0" borderId="34" xfId="0" applyFont="1" applyBorder="1" applyAlignment="1" applyProtection="1">
      <alignment wrapText="1"/>
      <protection locked="0"/>
    </xf>
    <xf numFmtId="0" fontId="41" fillId="0" borderId="12" xfId="0" applyFont="1" applyBorder="1" applyAlignment="1" applyProtection="1">
      <alignment wrapText="1"/>
      <protection locked="0"/>
    </xf>
    <xf numFmtId="166" fontId="7" fillId="5" borderId="5" xfId="0" applyNumberFormat="1" applyFont="1" applyFill="1" applyBorder="1" applyAlignment="1" applyProtection="1">
      <alignment horizontal="center" vertical="center" wrapText="1"/>
    </xf>
    <xf numFmtId="167" fontId="7" fillId="0" borderId="5" xfId="0" applyNumberFormat="1" applyFont="1" applyBorder="1" applyAlignment="1" applyProtection="1">
      <alignment horizontal="center" vertical="center" wrapText="1"/>
      <protection locked="0"/>
    </xf>
    <xf numFmtId="166" fontId="15" fillId="0" borderId="34" xfId="0" applyNumberFormat="1" applyFont="1" applyBorder="1" applyAlignment="1" applyProtection="1">
      <alignment horizontal="center" vertical="center" wrapText="1"/>
    </xf>
    <xf numFmtId="166" fontId="15" fillId="0" borderId="5" xfId="0" applyNumberFormat="1" applyFont="1" applyBorder="1" applyAlignment="1">
      <alignment horizontal="center" vertical="center"/>
    </xf>
    <xf numFmtId="0" fontId="49" fillId="3" borderId="0" xfId="0" applyFont="1" applyFill="1" applyAlignment="1">
      <alignment horizontal="center"/>
    </xf>
    <xf numFmtId="0" fontId="27" fillId="0" borderId="0" xfId="0" applyFont="1" applyAlignment="1">
      <alignment horizontal="left" vertical="top" wrapText="1"/>
    </xf>
    <xf numFmtId="0" fontId="0" fillId="0" borderId="0" xfId="0" applyAlignment="1">
      <alignment horizontal="left" vertical="top" wrapText="1"/>
    </xf>
    <xf numFmtId="0" fontId="51" fillId="0" borderId="0" xfId="1" applyFont="1" applyAlignment="1">
      <alignment horizontal="left" vertical="top"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34" fillId="3" borderId="0" xfId="0" applyFont="1" applyFill="1" applyAlignment="1">
      <alignment horizontal="center"/>
    </xf>
    <xf numFmtId="0" fontId="34" fillId="3" borderId="0" xfId="0" applyFont="1" applyFill="1" applyBorder="1" applyAlignment="1">
      <alignment horizontal="center" vertical="center" wrapText="1"/>
    </xf>
    <xf numFmtId="0" fontId="0" fillId="0" borderId="0" xfId="0" applyFont="1" applyAlignment="1">
      <alignment horizontal="center" vertical="top" wrapText="1"/>
    </xf>
    <xf numFmtId="0" fontId="4" fillId="0" borderId="44" xfId="0" applyFont="1" applyBorder="1" applyAlignment="1">
      <alignment horizontal="left" vertical="top" wrapText="1"/>
    </xf>
    <xf numFmtId="0" fontId="4" fillId="0" borderId="32" xfId="0" applyFont="1" applyBorder="1" applyAlignment="1">
      <alignment horizontal="left" vertical="top" wrapText="1"/>
    </xf>
    <xf numFmtId="0" fontId="4" fillId="0" borderId="42" xfId="0" applyFont="1" applyBorder="1" applyAlignment="1">
      <alignment horizontal="left" vertical="top" wrapText="1"/>
    </xf>
    <xf numFmtId="0" fontId="4" fillId="0" borderId="45" xfId="0" applyFont="1" applyBorder="1" applyAlignment="1">
      <alignment horizontal="left" vertical="top" wrapText="1"/>
    </xf>
    <xf numFmtId="0" fontId="0" fillId="0" borderId="46" xfId="0" applyBorder="1" applyAlignment="1">
      <alignment horizontal="left" vertical="top" wrapText="1"/>
    </xf>
    <xf numFmtId="0" fontId="0" fillId="0" borderId="35" xfId="0" applyBorder="1" applyAlignment="1">
      <alignment horizontal="left" vertical="top" wrapText="1"/>
    </xf>
    <xf numFmtId="164" fontId="27" fillId="0" borderId="5" xfId="0" applyNumberFormat="1"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16" fillId="3" borderId="0" xfId="0" applyFont="1" applyFill="1" applyBorder="1" applyAlignment="1" applyProtection="1">
      <alignment horizontal="center"/>
    </xf>
    <xf numFmtId="0" fontId="8" fillId="0" borderId="2" xfId="0" applyFont="1" applyBorder="1" applyAlignment="1" applyProtection="1">
      <alignment horizontal="center" vertical="center" wrapText="1"/>
    </xf>
    <xf numFmtId="0" fontId="8" fillId="0" borderId="4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43" xfId="0" applyFont="1" applyFill="1" applyBorder="1" applyAlignment="1" applyProtection="1">
      <alignment horizontal="center" vertical="center" wrapText="1"/>
    </xf>
    <xf numFmtId="0" fontId="17" fillId="3" borderId="29" xfId="0" applyFont="1" applyFill="1" applyBorder="1" applyAlignment="1" applyProtection="1">
      <alignment horizontal="center" vertical="center" wrapText="1"/>
    </xf>
    <xf numFmtId="0" fontId="17" fillId="3" borderId="31" xfId="0" applyFont="1" applyFill="1" applyBorder="1" applyAlignment="1" applyProtection="1">
      <alignment horizontal="center" vertical="center" wrapText="1"/>
    </xf>
    <xf numFmtId="0" fontId="17" fillId="3" borderId="18" xfId="0" applyFont="1" applyFill="1" applyBorder="1" applyAlignment="1" applyProtection="1">
      <alignment horizontal="center" vertical="center" wrapText="1"/>
    </xf>
    <xf numFmtId="0" fontId="17" fillId="3" borderId="19" xfId="0" applyFont="1" applyFill="1" applyBorder="1" applyAlignment="1" applyProtection="1">
      <alignment horizontal="center" vertical="center" wrapText="1"/>
    </xf>
    <xf numFmtId="0" fontId="6" fillId="0" borderId="0" xfId="0" applyNumberFormat="1" applyFont="1" applyAlignment="1">
      <alignment horizontal="left"/>
    </xf>
    <xf numFmtId="14" fontId="6" fillId="0" borderId="0" xfId="0" applyNumberFormat="1" applyFont="1" applyAlignment="1">
      <alignment horizontal="left"/>
    </xf>
    <xf numFmtId="0" fontId="4" fillId="0" borderId="0" xfId="0" applyFont="1" applyAlignment="1">
      <alignment horizontal="left" vertical="top" wrapText="1"/>
    </xf>
    <xf numFmtId="0" fontId="16" fillId="3" borderId="0" xfId="0" applyFont="1" applyFill="1" applyAlignment="1">
      <alignment horizontal="right" vertical="center"/>
    </xf>
    <xf numFmtId="0" fontId="16" fillId="3" borderId="0" xfId="0" applyFont="1" applyFill="1" applyAlignment="1">
      <alignment horizontal="center"/>
    </xf>
    <xf numFmtId="0" fontId="26" fillId="9" borderId="27" xfId="0" applyFont="1" applyFill="1" applyBorder="1" applyAlignment="1">
      <alignment horizontal="center" vertical="center"/>
    </xf>
    <xf numFmtId="0" fontId="26" fillId="9" borderId="28" xfId="0" applyFont="1" applyFill="1" applyBorder="1" applyAlignment="1">
      <alignment horizontal="center" vertical="center"/>
    </xf>
    <xf numFmtId="0" fontId="26" fillId="9" borderId="23" xfId="0" applyFont="1" applyFill="1" applyBorder="1" applyAlignment="1">
      <alignment horizontal="center" vertical="center"/>
    </xf>
    <xf numFmtId="0" fontId="6" fillId="8" borderId="27" xfId="0" applyFont="1" applyFill="1" applyBorder="1" applyAlignment="1">
      <alignment horizontal="center" vertical="center"/>
    </xf>
    <xf numFmtId="0" fontId="6" fillId="8" borderId="28" xfId="0" applyFont="1" applyFill="1" applyBorder="1" applyAlignment="1">
      <alignment horizontal="center" vertical="center"/>
    </xf>
    <xf numFmtId="0" fontId="6" fillId="8" borderId="23" xfId="0" applyFont="1" applyFill="1" applyBorder="1" applyAlignment="1">
      <alignment horizontal="center" vertical="center"/>
    </xf>
    <xf numFmtId="0" fontId="6" fillId="6" borderId="27"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23" xfId="0" applyFont="1" applyFill="1" applyBorder="1" applyAlignment="1">
      <alignment horizontal="center" vertical="center"/>
    </xf>
    <xf numFmtId="0" fontId="6" fillId="7" borderId="27" xfId="0" applyFont="1" applyFill="1" applyBorder="1" applyAlignment="1">
      <alignment horizontal="center" vertical="center"/>
    </xf>
    <xf numFmtId="0" fontId="6" fillId="7" borderId="28" xfId="0" applyFont="1" applyFill="1" applyBorder="1" applyAlignment="1">
      <alignment horizontal="center" vertical="center"/>
    </xf>
    <xf numFmtId="0" fontId="6" fillId="7" borderId="23" xfId="0" applyFont="1" applyFill="1" applyBorder="1" applyAlignment="1">
      <alignment horizontal="center" vertical="center"/>
    </xf>
    <xf numFmtId="0" fontId="26" fillId="4" borderId="27" xfId="0" applyFont="1" applyFill="1" applyBorder="1" applyAlignment="1">
      <alignment horizontal="center" vertical="center"/>
    </xf>
    <xf numFmtId="0" fontId="26" fillId="4" borderId="28" xfId="0" applyFont="1" applyFill="1" applyBorder="1" applyAlignment="1">
      <alignment horizontal="center" vertical="center"/>
    </xf>
    <xf numFmtId="0" fontId="26" fillId="4" borderId="23" xfId="0" applyFont="1" applyFill="1" applyBorder="1" applyAlignment="1">
      <alignment horizontal="center" vertical="center"/>
    </xf>
    <xf numFmtId="0" fontId="6" fillId="5" borderId="5" xfId="0" applyFont="1" applyFill="1" applyBorder="1" applyAlignment="1">
      <alignment horizontal="center" vertical="center"/>
    </xf>
    <xf numFmtId="0" fontId="27" fillId="0" borderId="42" xfId="0" applyFont="1" applyBorder="1" applyAlignment="1">
      <alignment horizontal="center" vertical="center" wrapText="1"/>
    </xf>
    <xf numFmtId="0" fontId="27" fillId="0" borderId="0" xfId="0" applyFont="1" applyBorder="1" applyAlignment="1">
      <alignment horizontal="center" vertical="center" wrapText="1"/>
    </xf>
    <xf numFmtId="0" fontId="4" fillId="5" borderId="5" xfId="0" applyFont="1" applyFill="1" applyBorder="1" applyAlignment="1">
      <alignment vertical="center"/>
    </xf>
    <xf numFmtId="0" fontId="6" fillId="5" borderId="5" xfId="0" applyFont="1" applyFill="1" applyBorder="1" applyAlignment="1">
      <alignment vertical="center"/>
    </xf>
    <xf numFmtId="0" fontId="20" fillId="3" borderId="5" xfId="0" applyFont="1" applyFill="1" applyBorder="1" applyAlignment="1">
      <alignment horizontal="center" vertical="center"/>
    </xf>
    <xf numFmtId="0" fontId="20" fillId="3" borderId="20" xfId="0" applyFont="1" applyFill="1" applyBorder="1" applyAlignment="1">
      <alignment horizontal="center"/>
    </xf>
    <xf numFmtId="0" fontId="36" fillId="0" borderId="0" xfId="0" applyFont="1" applyFill="1" applyAlignment="1">
      <alignment horizontal="right" vertical="center"/>
    </xf>
    <xf numFmtId="0" fontId="1" fillId="0" borderId="11" xfId="0" applyFont="1" applyBorder="1" applyAlignment="1" applyProtection="1">
      <alignment horizontal="center" vertical="center" wrapText="1"/>
      <protection locked="0"/>
    </xf>
  </cellXfs>
  <cellStyles count="2">
    <cellStyle name="Hyperlink" xfId="1" builtinId="8"/>
    <cellStyle name="Normal" xfId="0" builtinId="0"/>
  </cellStyles>
  <dxfs count="31">
    <dxf>
      <font>
        <b/>
        <i val="0"/>
        <color rgb="FF92D050"/>
      </font>
      <fill>
        <patternFill>
          <bgColor rgb="FF92D050"/>
        </patternFill>
      </fill>
    </dxf>
    <dxf>
      <font>
        <b/>
        <i val="0"/>
        <color rgb="FFFFFF00"/>
      </font>
      <fill>
        <patternFill>
          <bgColor rgb="FFFFFF00"/>
        </patternFill>
      </fill>
    </dxf>
    <dxf>
      <font>
        <b/>
        <i val="0"/>
        <color rgb="FFFFC000"/>
      </font>
      <fill>
        <patternFill>
          <bgColor rgb="FFFFC000"/>
        </patternFill>
      </fill>
    </dxf>
    <dxf>
      <font>
        <b/>
        <i val="0"/>
        <color rgb="FFFF0000"/>
      </font>
      <fill>
        <patternFill>
          <bgColor rgb="FFFF0000"/>
        </patternFill>
      </fill>
    </dxf>
    <dxf>
      <font>
        <b/>
        <i val="0"/>
        <color rgb="FFC00000"/>
      </font>
      <fill>
        <patternFill>
          <bgColor rgb="FFC00000"/>
        </patternFill>
      </fill>
    </dxf>
    <dxf>
      <font>
        <b/>
        <i val="0"/>
        <color theme="0"/>
      </font>
      <fill>
        <patternFill>
          <bgColor rgb="FFA8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theme="1"/>
      </font>
      <fill>
        <patternFill>
          <bgColor rgb="FF92D050"/>
        </patternFill>
      </fill>
    </dxf>
    <dxf>
      <font>
        <b/>
        <i val="0"/>
        <color rgb="FF92D050"/>
      </font>
      <fill>
        <patternFill>
          <bgColor rgb="FF92D050"/>
        </patternFill>
      </fill>
    </dxf>
    <dxf>
      <font>
        <b/>
        <i val="0"/>
        <color rgb="FFFFFF00"/>
      </font>
      <fill>
        <patternFill>
          <bgColor rgb="FFFFFF00"/>
        </patternFill>
      </fill>
    </dxf>
    <dxf>
      <font>
        <b/>
        <i val="0"/>
        <color rgb="FFFFC000"/>
      </font>
      <fill>
        <patternFill>
          <bgColor rgb="FFFFC000"/>
        </patternFill>
      </fill>
    </dxf>
    <dxf>
      <font>
        <b/>
        <i val="0"/>
        <color rgb="FFFF0000"/>
      </font>
      <fill>
        <patternFill>
          <bgColor rgb="FFFF0000"/>
        </patternFill>
      </fill>
    </dxf>
    <dxf>
      <font>
        <b/>
        <i val="0"/>
        <color rgb="FFC00000"/>
      </font>
      <fill>
        <patternFill>
          <bgColor rgb="FFC00000"/>
        </patternFill>
      </fill>
    </dxf>
    <dxf>
      <font>
        <color rgb="FF9C0006"/>
      </font>
      <fill>
        <patternFill>
          <bgColor rgb="FFFFC7CE"/>
        </patternFill>
      </fill>
    </dxf>
    <dxf>
      <font>
        <b/>
        <i val="0"/>
        <color theme="0"/>
      </font>
      <fill>
        <patternFill>
          <bgColor rgb="FFA8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FFFF00"/>
        </patternFill>
      </fill>
    </dxf>
    <dxf>
      <font>
        <b/>
        <i val="0"/>
        <color theme="1"/>
      </font>
      <fill>
        <patternFill>
          <bgColor rgb="FF92D050"/>
        </patternFill>
      </fill>
    </dxf>
    <dxf>
      <font>
        <strike val="0"/>
        <color auto="1"/>
      </font>
      <fill>
        <patternFill>
          <bgColor theme="0" tint="-0.14996795556505021"/>
        </patternFill>
      </fill>
    </dxf>
    <dxf>
      <font>
        <color auto="1"/>
      </font>
      <fill>
        <patternFill>
          <bgColor theme="0" tint="-0.14996795556505021"/>
        </patternFill>
      </fill>
    </dxf>
    <dxf>
      <font>
        <strike val="0"/>
        <color rgb="FFFF0000"/>
      </font>
      <fill>
        <patternFill>
          <bgColor rgb="FFFF0000"/>
        </patternFill>
      </fill>
    </dxf>
    <dxf>
      <font>
        <strike val="0"/>
        <color theme="9"/>
      </font>
      <fill>
        <patternFill>
          <bgColor theme="9"/>
        </patternFill>
      </fill>
    </dxf>
    <dxf>
      <font>
        <strike val="0"/>
        <color rgb="FF00B050"/>
      </font>
      <fill>
        <patternFill>
          <bgColor rgb="FF00B050"/>
        </patternFill>
      </fill>
    </dxf>
    <dxf>
      <font>
        <b/>
        <i val="0"/>
        <color rgb="FF92D050"/>
      </font>
      <fill>
        <patternFill>
          <bgColor rgb="FF92D050"/>
        </patternFill>
      </fill>
    </dxf>
    <dxf>
      <font>
        <b/>
        <i val="0"/>
        <color rgb="FFFFFF00"/>
      </font>
      <fill>
        <patternFill>
          <bgColor rgb="FFFFFF00"/>
        </patternFill>
      </fill>
    </dxf>
    <dxf>
      <font>
        <b/>
        <i val="0"/>
        <color rgb="FFFFC000"/>
      </font>
      <fill>
        <patternFill>
          <bgColor rgb="FFFFC000"/>
        </patternFill>
      </fill>
    </dxf>
    <dxf>
      <font>
        <b/>
        <i val="0"/>
        <color rgb="FFFF0000"/>
      </font>
      <fill>
        <patternFill>
          <bgColor rgb="FFFF0000"/>
        </patternFill>
      </fill>
    </dxf>
    <dxf>
      <font>
        <b/>
        <i val="0"/>
        <color rgb="FFC00000"/>
      </font>
      <fill>
        <patternFill>
          <bgColor rgb="FFC00000"/>
        </patternFill>
      </fill>
    </dxf>
  </dxfs>
  <tableStyles count="0" defaultTableStyle="TableStyleMedium9" defaultPivotStyle="PivotStyleLight16"/>
  <colors>
    <mruColors>
      <color rgb="FF00B050"/>
      <color rgb="FFA80000"/>
      <color rgb="FFFF90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87750</xdr:colOff>
      <xdr:row>4</xdr:row>
      <xdr:rowOff>103908</xdr:rowOff>
    </xdr:from>
    <xdr:to>
      <xdr:col>2</xdr:col>
      <xdr:colOff>173186</xdr:colOff>
      <xdr:row>11</xdr:row>
      <xdr:rowOff>115454</xdr:rowOff>
    </xdr:to>
    <xdr:cxnSp macro="">
      <xdr:nvCxnSpPr>
        <xdr:cNvPr id="46" name="Elbow Connector 45">
          <a:extLst>
            <a:ext uri="{FF2B5EF4-FFF2-40B4-BE49-F238E27FC236}">
              <a16:creationId xmlns:a16="http://schemas.microsoft.com/office/drawing/2014/main" id="{FF412660-08EC-3249-86EB-BAA59FDB276F}"/>
            </a:ext>
          </a:extLst>
        </xdr:cNvPr>
        <xdr:cNvCxnSpPr/>
      </xdr:nvCxnSpPr>
      <xdr:spPr>
        <a:xfrm rot="16200000" flipH="1">
          <a:off x="-504533" y="2012373"/>
          <a:ext cx="1477819" cy="293254"/>
        </a:xfrm>
        <a:prstGeom prst="bentConnector3">
          <a:avLst/>
        </a:prstGeom>
        <a:ln>
          <a:solidFill>
            <a:schemeClr val="tx2"/>
          </a:solidFill>
          <a:tailEnd type="triangle"/>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81702</xdr:colOff>
      <xdr:row>4</xdr:row>
      <xdr:rowOff>108857</xdr:rowOff>
    </xdr:from>
    <xdr:to>
      <xdr:col>2</xdr:col>
      <xdr:colOff>192978</xdr:colOff>
      <xdr:row>4</xdr:row>
      <xdr:rowOff>108857</xdr:rowOff>
    </xdr:to>
    <xdr:cxnSp macro="">
      <xdr:nvCxnSpPr>
        <xdr:cNvPr id="50" name="Straight Connector 49">
          <a:extLst>
            <a:ext uri="{FF2B5EF4-FFF2-40B4-BE49-F238E27FC236}">
              <a16:creationId xmlns:a16="http://schemas.microsoft.com/office/drawing/2014/main" id="{C8B3B019-A035-974F-B1EE-7712BD39DA27}"/>
            </a:ext>
          </a:extLst>
        </xdr:cNvPr>
        <xdr:cNvCxnSpPr/>
      </xdr:nvCxnSpPr>
      <xdr:spPr>
        <a:xfrm>
          <a:off x="81702" y="1425039"/>
          <a:ext cx="319094" cy="0"/>
        </a:xfrm>
        <a:prstGeom prst="line">
          <a:avLst/>
        </a:prstGeom>
        <a:ln>
          <a:solidFill>
            <a:schemeClr val="tx2"/>
          </a:solidFill>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0</xdr:colOff>
      <xdr:row>11</xdr:row>
      <xdr:rowOff>96762</xdr:rowOff>
    </xdr:from>
    <xdr:to>
      <xdr:col>3</xdr:col>
      <xdr:colOff>731762</xdr:colOff>
      <xdr:row>11</xdr:row>
      <xdr:rowOff>96762</xdr:rowOff>
    </xdr:to>
    <xdr:cxnSp macro="">
      <xdr:nvCxnSpPr>
        <xdr:cNvPr id="61" name="Straight Arrow Connector 60">
          <a:extLst>
            <a:ext uri="{FF2B5EF4-FFF2-40B4-BE49-F238E27FC236}">
              <a16:creationId xmlns:a16="http://schemas.microsoft.com/office/drawing/2014/main" id="{E60AC5BF-CFCB-A248-98DE-8E18650A7998}"/>
            </a:ext>
          </a:extLst>
        </xdr:cNvPr>
        <xdr:cNvCxnSpPr/>
      </xdr:nvCxnSpPr>
      <xdr:spPr>
        <a:xfrm>
          <a:off x="1657048" y="2080381"/>
          <a:ext cx="731762" cy="0"/>
        </a:xfrm>
        <a:prstGeom prst="straightConnector1">
          <a:avLst/>
        </a:prstGeom>
        <a:ln>
          <a:solidFill>
            <a:schemeClr val="tx2"/>
          </a:solidFill>
          <a:tailEnd type="triangle"/>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0</xdr:colOff>
      <xdr:row>5</xdr:row>
      <xdr:rowOff>199571</xdr:rowOff>
    </xdr:from>
    <xdr:to>
      <xdr:col>3</xdr:col>
      <xdr:colOff>0</xdr:colOff>
      <xdr:row>11</xdr:row>
      <xdr:rowOff>96762</xdr:rowOff>
    </xdr:to>
    <xdr:cxnSp macro="">
      <xdr:nvCxnSpPr>
        <xdr:cNvPr id="65" name="Straight Connector 64">
          <a:extLst>
            <a:ext uri="{FF2B5EF4-FFF2-40B4-BE49-F238E27FC236}">
              <a16:creationId xmlns:a16="http://schemas.microsoft.com/office/drawing/2014/main" id="{D69B4736-53A5-BD49-8CB3-F6E6C2B4A9BB}"/>
            </a:ext>
          </a:extLst>
        </xdr:cNvPr>
        <xdr:cNvCxnSpPr/>
      </xdr:nvCxnSpPr>
      <xdr:spPr>
        <a:xfrm>
          <a:off x="1657048" y="1009952"/>
          <a:ext cx="0" cy="1070429"/>
        </a:xfrm>
        <a:prstGeom prst="line">
          <a:avLst/>
        </a:prstGeom>
        <a:ln>
          <a:solidFill>
            <a:schemeClr val="tx2"/>
          </a:solidFill>
        </a:ln>
        <a:effectLst/>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ho.int/emergencies/diseases/novel-coronavirus-2019/technical-guidance/points-of-entry-and-mass-gatherings" TargetMode="External"/><Relationship Id="rId1" Type="http://schemas.openxmlformats.org/officeDocument/2006/relationships/hyperlink" Target="https://www.cdc.gov/coronavirus/2019-ncov/community/large-events/mass-gatherings-ready-for-covid-19.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dc.gov/coronavirus/2019-ncov/testing/index.html" TargetMode="External"/><Relationship Id="rId13" Type="http://schemas.openxmlformats.org/officeDocument/2006/relationships/printerSettings" Target="../printerSettings/printerSettings5.bin"/><Relationship Id="rId3" Type="http://schemas.openxmlformats.org/officeDocument/2006/relationships/hyperlink" Target="https://www.osha.gov/SLTC/covid-19/controlprevention.html" TargetMode="External"/><Relationship Id="rId7" Type="http://schemas.openxmlformats.org/officeDocument/2006/relationships/hyperlink" Target="https://www.cdc.gov/coronavirus/2019-ncov/community/organizations/cleaning-disinfection.html" TargetMode="External"/><Relationship Id="rId12" Type="http://schemas.openxmlformats.org/officeDocument/2006/relationships/hyperlink" Target="https://www.cdc.gov/coronavirus/2019-ncov/travelers/travel-in-the-us.html" TargetMode="External"/><Relationship Id="rId2" Type="http://schemas.openxmlformats.org/officeDocument/2006/relationships/hyperlink" Target="https://www.cdc.gov/coronavirus/2019-ncov/prevent-getting-sick/prevention.html" TargetMode="External"/><Relationship Id="rId1" Type="http://schemas.openxmlformats.org/officeDocument/2006/relationships/hyperlink" Target="https://www.cdc.gov/coronavirus/2019-ncov/cases-updates/index.html" TargetMode="External"/><Relationship Id="rId6" Type="http://schemas.openxmlformats.org/officeDocument/2006/relationships/hyperlink" Target="https://www.naccho.org/membership/lhd-directory" TargetMode="External"/><Relationship Id="rId11" Type="http://schemas.openxmlformats.org/officeDocument/2006/relationships/hyperlink" Target="https://www.cdc.gov/coronavirus/2019-ncov/prevent-getting-sick/social-distancing.html" TargetMode="External"/><Relationship Id="rId5" Type="http://schemas.openxmlformats.org/officeDocument/2006/relationships/hyperlink" Target="https://www.cdc.gov/coronavirus/2019-ncov/community/large-events/mass-gatherings-ready-for-covid-19.html" TargetMode="External"/><Relationship Id="rId10" Type="http://schemas.openxmlformats.org/officeDocument/2006/relationships/hyperlink" Target="https://www.cdc.gov/coronavirus/2019-ncov/if-you-are-sick/steps-when-sick.html" TargetMode="External"/><Relationship Id="rId4" Type="http://schemas.openxmlformats.org/officeDocument/2006/relationships/hyperlink" Target="https://www.cdc.gov/publichealthgateway/healthdirectories/healthdepartments.html" TargetMode="External"/><Relationship Id="rId9" Type="http://schemas.openxmlformats.org/officeDocument/2006/relationships/hyperlink" Target="https://www.cdc.gov/coronavirus/2019-ncov/need-extra-precautions/people-at-higher-risk.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41"/>
  <sheetViews>
    <sheetView showGridLines="0" tabSelected="1" zoomScale="110" zoomScaleNormal="110" workbookViewId="0">
      <pane ySplit="1" topLeftCell="A2" activePane="bottomLeft" state="frozen"/>
      <selection pane="bottomLeft"/>
    </sheetView>
  </sheetViews>
  <sheetFormatPr baseColWidth="10" defaultColWidth="10.83203125" defaultRowHeight="15"/>
  <cols>
    <col min="1" max="1" width="2.6640625" customWidth="1"/>
    <col min="13" max="13" width="2.6640625" customWidth="1"/>
  </cols>
  <sheetData>
    <row r="1" spans="2:12" ht="21">
      <c r="B1" s="172" t="s">
        <v>124</v>
      </c>
      <c r="C1" s="172"/>
      <c r="D1" s="172"/>
      <c r="E1" s="172"/>
      <c r="F1" s="172"/>
      <c r="G1" s="172"/>
      <c r="H1" s="172"/>
      <c r="I1" s="172"/>
      <c r="J1" s="172"/>
      <c r="K1" s="172"/>
      <c r="L1" s="172"/>
    </row>
    <row r="2" spans="2:12" s="55" customFormat="1" ht="21">
      <c r="B2" s="54"/>
      <c r="C2" s="54"/>
      <c r="D2" s="54"/>
      <c r="E2" s="54"/>
      <c r="F2" s="54"/>
      <c r="G2" s="54"/>
      <c r="H2" s="54"/>
      <c r="I2" s="54"/>
      <c r="J2" s="54"/>
      <c r="K2" s="54"/>
      <c r="L2" s="54"/>
    </row>
    <row r="3" spans="2:12" ht="15" customHeight="1">
      <c r="B3" s="174" t="s">
        <v>121</v>
      </c>
      <c r="C3" s="174"/>
      <c r="D3" s="174"/>
      <c r="E3" s="174"/>
      <c r="F3" s="174"/>
      <c r="G3" s="174"/>
      <c r="H3" s="174"/>
      <c r="I3" s="174"/>
      <c r="J3" s="174"/>
      <c r="K3" s="174"/>
      <c r="L3" s="174"/>
    </row>
    <row r="4" spans="2:12">
      <c r="B4" s="174"/>
      <c r="C4" s="174"/>
      <c r="D4" s="174"/>
      <c r="E4" s="174"/>
      <c r="F4" s="174"/>
      <c r="G4" s="174"/>
      <c r="H4" s="174"/>
      <c r="I4" s="174"/>
      <c r="J4" s="174"/>
      <c r="K4" s="174"/>
      <c r="L4" s="174"/>
    </row>
    <row r="5" spans="2:12">
      <c r="B5" s="174"/>
      <c r="C5" s="174"/>
      <c r="D5" s="174"/>
      <c r="E5" s="174"/>
      <c r="F5" s="174"/>
      <c r="G5" s="174"/>
      <c r="H5" s="174"/>
      <c r="I5" s="174"/>
      <c r="J5" s="174"/>
      <c r="K5" s="174"/>
      <c r="L5" s="174"/>
    </row>
    <row r="6" spans="2:12">
      <c r="B6" s="174"/>
      <c r="C6" s="174"/>
      <c r="D6" s="174"/>
      <c r="E6" s="174"/>
      <c r="F6" s="174"/>
      <c r="G6" s="174"/>
      <c r="H6" s="174"/>
      <c r="I6" s="174"/>
      <c r="J6" s="174"/>
      <c r="K6" s="174"/>
      <c r="L6" s="174"/>
    </row>
    <row r="7" spans="2:12">
      <c r="B7" s="174"/>
      <c r="C7" s="174"/>
      <c r="D7" s="174"/>
      <c r="E7" s="174"/>
      <c r="F7" s="174"/>
      <c r="G7" s="174"/>
      <c r="H7" s="174"/>
      <c r="I7" s="174"/>
      <c r="J7" s="174"/>
      <c r="K7" s="174"/>
      <c r="L7" s="174"/>
    </row>
    <row r="8" spans="2:12">
      <c r="B8" s="174"/>
      <c r="C8" s="174"/>
      <c r="D8" s="174"/>
      <c r="E8" s="174"/>
      <c r="F8" s="174"/>
      <c r="G8" s="174"/>
      <c r="H8" s="174"/>
      <c r="I8" s="174"/>
      <c r="J8" s="174"/>
      <c r="K8" s="174"/>
      <c r="L8" s="174"/>
    </row>
    <row r="9" spans="2:12">
      <c r="B9" s="174"/>
      <c r="C9" s="174"/>
      <c r="D9" s="174"/>
      <c r="E9" s="174"/>
      <c r="F9" s="174"/>
      <c r="G9" s="174"/>
      <c r="H9" s="174"/>
      <c r="I9" s="174"/>
      <c r="J9" s="174"/>
      <c r="K9" s="174"/>
      <c r="L9" s="174"/>
    </row>
    <row r="10" spans="2:12">
      <c r="B10" s="174"/>
      <c r="C10" s="174"/>
      <c r="D10" s="174"/>
      <c r="E10" s="174"/>
      <c r="F10" s="174"/>
      <c r="G10" s="174"/>
      <c r="H10" s="174"/>
      <c r="I10" s="174"/>
      <c r="J10" s="174"/>
      <c r="K10" s="174"/>
      <c r="L10" s="174"/>
    </row>
    <row r="11" spans="2:12">
      <c r="B11" s="174"/>
      <c r="C11" s="174"/>
      <c r="D11" s="174"/>
      <c r="E11" s="174"/>
      <c r="F11" s="174"/>
      <c r="G11" s="174"/>
      <c r="H11" s="174"/>
      <c r="I11" s="174"/>
      <c r="J11" s="174"/>
      <c r="K11" s="174"/>
      <c r="L11" s="174"/>
    </row>
    <row r="12" spans="2:12">
      <c r="B12" s="174"/>
      <c r="C12" s="174"/>
      <c r="D12" s="174"/>
      <c r="E12" s="174"/>
      <c r="F12" s="174"/>
      <c r="G12" s="174"/>
      <c r="H12" s="174"/>
      <c r="I12" s="174"/>
      <c r="J12" s="174"/>
      <c r="K12" s="174"/>
      <c r="L12" s="174"/>
    </row>
    <row r="13" spans="2:12">
      <c r="B13" s="174"/>
      <c r="C13" s="174"/>
      <c r="D13" s="174"/>
      <c r="E13" s="174"/>
      <c r="F13" s="174"/>
      <c r="G13" s="174"/>
      <c r="H13" s="174"/>
      <c r="I13" s="174"/>
      <c r="J13" s="174"/>
      <c r="K13" s="174"/>
      <c r="L13" s="174"/>
    </row>
    <row r="14" spans="2:12">
      <c r="B14" s="174"/>
      <c r="C14" s="174"/>
      <c r="D14" s="174"/>
      <c r="E14" s="174"/>
      <c r="F14" s="174"/>
      <c r="G14" s="174"/>
      <c r="H14" s="174"/>
      <c r="I14" s="174"/>
      <c r="J14" s="174"/>
      <c r="K14" s="174"/>
      <c r="L14" s="174"/>
    </row>
    <row r="15" spans="2:12">
      <c r="B15" s="174"/>
      <c r="C15" s="174"/>
      <c r="D15" s="174"/>
      <c r="E15" s="174"/>
      <c r="F15" s="174"/>
      <c r="G15" s="174"/>
      <c r="H15" s="174"/>
      <c r="I15" s="174"/>
      <c r="J15" s="174"/>
      <c r="K15" s="174"/>
      <c r="L15" s="174"/>
    </row>
    <row r="16" spans="2:12">
      <c r="B16" s="174"/>
      <c r="C16" s="174"/>
      <c r="D16" s="174"/>
      <c r="E16" s="174"/>
      <c r="F16" s="174"/>
      <c r="G16" s="174"/>
      <c r="H16" s="174"/>
      <c r="I16" s="174"/>
      <c r="J16" s="174"/>
      <c r="K16" s="174"/>
      <c r="L16" s="174"/>
    </row>
    <row r="17" spans="2:12">
      <c r="B17" s="174"/>
      <c r="C17" s="174"/>
      <c r="D17" s="174"/>
      <c r="E17" s="174"/>
      <c r="F17" s="174"/>
      <c r="G17" s="174"/>
      <c r="H17" s="174"/>
      <c r="I17" s="174"/>
      <c r="J17" s="174"/>
      <c r="K17" s="174"/>
      <c r="L17" s="174"/>
    </row>
    <row r="18" spans="2:12">
      <c r="B18" s="174"/>
      <c r="C18" s="174"/>
      <c r="D18" s="174"/>
      <c r="E18" s="174"/>
      <c r="F18" s="174"/>
      <c r="G18" s="174"/>
      <c r="H18" s="174"/>
      <c r="I18" s="174"/>
      <c r="J18" s="174"/>
      <c r="K18" s="174"/>
      <c r="L18" s="174"/>
    </row>
    <row r="19" spans="2:12">
      <c r="B19" s="174"/>
      <c r="C19" s="174"/>
      <c r="D19" s="174"/>
      <c r="E19" s="174"/>
      <c r="F19" s="174"/>
      <c r="G19" s="174"/>
      <c r="H19" s="174"/>
      <c r="I19" s="174"/>
      <c r="J19" s="174"/>
      <c r="K19" s="174"/>
      <c r="L19" s="174"/>
    </row>
    <row r="20" spans="2:12">
      <c r="B20" s="174"/>
      <c r="C20" s="174"/>
      <c r="D20" s="174"/>
      <c r="E20" s="174"/>
      <c r="F20" s="174"/>
      <c r="G20" s="174"/>
      <c r="H20" s="174"/>
      <c r="I20" s="174"/>
      <c r="J20" s="174"/>
      <c r="K20" s="174"/>
      <c r="L20" s="174"/>
    </row>
    <row r="21" spans="2:12">
      <c r="B21" s="174"/>
      <c r="C21" s="174"/>
      <c r="D21" s="174"/>
      <c r="E21" s="174"/>
      <c r="F21" s="174"/>
      <c r="G21" s="174"/>
      <c r="H21" s="174"/>
      <c r="I21" s="174"/>
      <c r="J21" s="174"/>
      <c r="K21" s="174"/>
      <c r="L21" s="174"/>
    </row>
    <row r="22" spans="2:12">
      <c r="B22" s="174"/>
      <c r="C22" s="174"/>
      <c r="D22" s="174"/>
      <c r="E22" s="174"/>
      <c r="F22" s="174"/>
      <c r="G22" s="174"/>
      <c r="H22" s="174"/>
      <c r="I22" s="174"/>
      <c r="J22" s="174"/>
      <c r="K22" s="174"/>
      <c r="L22" s="174"/>
    </row>
    <row r="23" spans="2:12">
      <c r="B23" s="174"/>
      <c r="C23" s="174"/>
      <c r="D23" s="174"/>
      <c r="E23" s="174"/>
      <c r="F23" s="174"/>
      <c r="G23" s="174"/>
      <c r="H23" s="174"/>
      <c r="I23" s="174"/>
      <c r="J23" s="174"/>
      <c r="K23" s="174"/>
      <c r="L23" s="174"/>
    </row>
    <row r="24" spans="2:12">
      <c r="B24" s="174"/>
      <c r="C24" s="174"/>
      <c r="D24" s="174"/>
      <c r="E24" s="174"/>
      <c r="F24" s="174"/>
      <c r="G24" s="174"/>
      <c r="H24" s="174"/>
      <c r="I24" s="174"/>
      <c r="J24" s="174"/>
      <c r="K24" s="174"/>
      <c r="L24" s="174"/>
    </row>
    <row r="25" spans="2:12">
      <c r="B25" s="174"/>
      <c r="C25" s="174"/>
      <c r="D25" s="174"/>
      <c r="E25" s="174"/>
      <c r="F25" s="174"/>
      <c r="G25" s="174"/>
      <c r="H25" s="174"/>
      <c r="I25" s="174"/>
      <c r="J25" s="174"/>
      <c r="K25" s="174"/>
      <c r="L25" s="174"/>
    </row>
    <row r="26" spans="2:12">
      <c r="B26" s="174"/>
      <c r="C26" s="174"/>
      <c r="D26" s="174"/>
      <c r="E26" s="174"/>
      <c r="F26" s="174"/>
      <c r="G26" s="174"/>
      <c r="H26" s="174"/>
      <c r="I26" s="174"/>
      <c r="J26" s="174"/>
      <c r="K26" s="174"/>
      <c r="L26" s="174"/>
    </row>
    <row r="27" spans="2:12">
      <c r="B27" s="174"/>
      <c r="C27" s="174"/>
      <c r="D27" s="174"/>
      <c r="E27" s="174"/>
      <c r="F27" s="174"/>
      <c r="G27" s="174"/>
      <c r="H27" s="174"/>
      <c r="I27" s="174"/>
      <c r="J27" s="174"/>
      <c r="K27" s="174"/>
      <c r="L27" s="174"/>
    </row>
    <row r="28" spans="2:12">
      <c r="B28" s="174"/>
      <c r="C28" s="174"/>
      <c r="D28" s="174"/>
      <c r="E28" s="174"/>
      <c r="F28" s="174"/>
      <c r="G28" s="174"/>
      <c r="H28" s="174"/>
      <c r="I28" s="174"/>
      <c r="J28" s="174"/>
      <c r="K28" s="174"/>
      <c r="L28" s="174"/>
    </row>
    <row r="29" spans="2:12">
      <c r="B29" s="175" t="s">
        <v>122</v>
      </c>
      <c r="C29" s="175"/>
      <c r="D29" s="175"/>
      <c r="E29" s="175"/>
      <c r="F29" s="175"/>
      <c r="G29" s="175"/>
      <c r="H29" s="175"/>
      <c r="I29" s="175"/>
      <c r="J29" s="175"/>
      <c r="K29" s="175"/>
      <c r="L29" s="175"/>
    </row>
    <row r="30" spans="2:12">
      <c r="B30" s="175" t="s">
        <v>123</v>
      </c>
      <c r="C30" s="175"/>
      <c r="D30" s="175"/>
      <c r="E30" s="175"/>
      <c r="F30" s="175"/>
      <c r="G30" s="175"/>
      <c r="H30" s="175"/>
      <c r="I30" s="175"/>
      <c r="J30" s="175"/>
      <c r="K30" s="175"/>
      <c r="L30" s="175"/>
    </row>
    <row r="31" spans="2:12">
      <c r="B31" s="57"/>
      <c r="C31" s="57"/>
      <c r="D31" s="57"/>
      <c r="E31" s="57"/>
      <c r="F31" s="57"/>
      <c r="G31" s="57"/>
      <c r="H31" s="57"/>
      <c r="I31" s="57"/>
      <c r="J31" s="57"/>
      <c r="K31" s="57"/>
      <c r="L31" s="57"/>
    </row>
    <row r="32" spans="2:12">
      <c r="B32" s="173" t="s">
        <v>137</v>
      </c>
      <c r="C32" s="173"/>
      <c r="D32" s="173"/>
      <c r="E32" s="173"/>
      <c r="F32" s="173"/>
      <c r="G32" s="173"/>
      <c r="H32" s="173"/>
      <c r="I32" s="173"/>
      <c r="J32" s="173"/>
      <c r="K32" s="173"/>
      <c r="L32" s="173"/>
    </row>
    <row r="33" spans="2:12">
      <c r="B33" s="57"/>
      <c r="C33" s="57"/>
      <c r="D33" s="57"/>
      <c r="E33" s="57"/>
      <c r="F33" s="57"/>
      <c r="G33" s="57"/>
      <c r="H33" s="57"/>
      <c r="I33" s="57"/>
      <c r="J33" s="57"/>
      <c r="K33" s="57"/>
      <c r="L33" s="57"/>
    </row>
    <row r="34" spans="2:12">
      <c r="B34" s="57"/>
      <c r="C34" s="57"/>
      <c r="D34" s="57"/>
      <c r="E34" s="57"/>
      <c r="F34" s="57"/>
      <c r="G34" s="57"/>
      <c r="H34" s="57"/>
      <c r="I34" s="57"/>
      <c r="J34" s="57"/>
      <c r="K34" s="57"/>
      <c r="L34" s="57"/>
    </row>
    <row r="35" spans="2:12">
      <c r="B35" s="57"/>
      <c r="C35" s="57"/>
      <c r="D35" s="57"/>
      <c r="E35" s="57"/>
      <c r="F35" s="57"/>
      <c r="G35" s="57"/>
      <c r="H35" s="57"/>
      <c r="I35" s="57"/>
      <c r="J35" s="57"/>
      <c r="K35" s="57"/>
      <c r="L35" s="57"/>
    </row>
    <row r="36" spans="2:12">
      <c r="B36" s="57"/>
      <c r="C36" s="57"/>
      <c r="D36" s="57"/>
      <c r="E36" s="57"/>
      <c r="F36" s="57"/>
      <c r="G36" s="57"/>
      <c r="H36" s="57"/>
      <c r="I36" s="57"/>
      <c r="J36" s="57"/>
      <c r="K36" s="57"/>
      <c r="L36" s="57"/>
    </row>
    <row r="37" spans="2:12">
      <c r="B37" s="57"/>
      <c r="C37" s="57"/>
      <c r="D37" s="57"/>
      <c r="E37" s="57"/>
      <c r="F37" s="57"/>
      <c r="G37" s="57"/>
      <c r="H37" s="57"/>
      <c r="I37" s="57"/>
      <c r="J37" s="57"/>
      <c r="K37" s="57"/>
      <c r="L37" s="57"/>
    </row>
    <row r="38" spans="2:12">
      <c r="B38" s="57"/>
      <c r="C38" s="57"/>
      <c r="D38" s="57"/>
      <c r="E38" s="57"/>
      <c r="F38" s="57"/>
      <c r="G38" s="57"/>
      <c r="H38" s="57"/>
      <c r="I38" s="57"/>
      <c r="J38" s="57"/>
      <c r="K38" s="57"/>
      <c r="L38" s="57"/>
    </row>
    <row r="39" spans="2:12">
      <c r="B39" s="57"/>
      <c r="C39" s="57"/>
      <c r="D39" s="57"/>
      <c r="E39" s="57"/>
      <c r="F39" s="57"/>
      <c r="G39" s="57"/>
      <c r="H39" s="57"/>
      <c r="I39" s="57"/>
      <c r="J39" s="57"/>
      <c r="K39" s="57"/>
      <c r="L39" s="57"/>
    </row>
    <row r="40" spans="2:12">
      <c r="B40" s="57"/>
      <c r="C40" s="57"/>
      <c r="D40" s="57"/>
      <c r="E40" s="57"/>
      <c r="F40" s="57"/>
      <c r="G40" s="57"/>
      <c r="H40" s="57"/>
      <c r="I40" s="57"/>
      <c r="J40" s="57"/>
      <c r="K40" s="57"/>
      <c r="L40" s="57"/>
    </row>
    <row r="41" spans="2:12">
      <c r="B41" s="57"/>
      <c r="C41" s="57"/>
      <c r="D41" s="57"/>
      <c r="E41" s="57"/>
      <c r="F41" s="57"/>
      <c r="G41" s="57"/>
      <c r="H41" s="57"/>
      <c r="I41" s="57"/>
      <c r="J41" s="57"/>
      <c r="K41" s="57"/>
      <c r="L41" s="57"/>
    </row>
  </sheetData>
  <sheetProtection algorithmName="SHA-512" hashValue="x41WsoMZPDsFcFXqH7fnOXLyTnHCX6lo3eTvas38xUmPIGcCEa1sly42HnwDruFNyGz5q+rl4rom9J7pSNPuEA==" saltValue="n/2wljqY2/EiaFFPG2YIVg==" spinCount="100000" sheet="1" objects="1" scenarios="1"/>
  <mergeCells count="5">
    <mergeCell ref="B1:L1"/>
    <mergeCell ref="B32:L32"/>
    <mergeCell ref="B3:L28"/>
    <mergeCell ref="B29:L29"/>
    <mergeCell ref="B30:L30"/>
  </mergeCells>
  <hyperlinks>
    <hyperlink ref="B29:L29" r:id="rId1" display="CDC: Mass Gatherings or Large Community Events" xr:uid="{00000000-0004-0000-0000-000000000000}"/>
    <hyperlink ref="B30:L30" r:id="rId2" display="Coronavirus disease (COVID-19) technical guidance" xr:uid="{00000000-0004-0000-0000-000001000000}"/>
  </hyperlinks>
  <printOptions horizontalCentered="1"/>
  <pageMargins left="0.45" right="0.45" top="0.5" bottom="0.5" header="0.3" footer="0.3"/>
  <pageSetup scale="77"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38"/>
  <sheetViews>
    <sheetView showGridLines="0" zoomScale="110" zoomScaleNormal="110" zoomScalePageLayoutView="75" workbookViewId="0">
      <pane ySplit="1" topLeftCell="A10" activePane="bottomLeft" state="frozen"/>
      <selection pane="bottomLeft"/>
    </sheetView>
  </sheetViews>
  <sheetFormatPr baseColWidth="10" defaultColWidth="9.1640625" defaultRowHeight="15"/>
  <cols>
    <col min="1" max="1" width="2.6640625" style="1" customWidth="1"/>
    <col min="2" max="2" width="81.83203125" style="1" customWidth="1"/>
    <col min="3" max="3" width="22.5" style="1" customWidth="1"/>
    <col min="4" max="4" width="2.6640625" style="1" customWidth="1"/>
    <col min="5" max="5" width="14.1640625" style="46" hidden="1" customWidth="1"/>
    <col min="6" max="6" width="24.5" style="1" customWidth="1"/>
    <col min="7" max="7" width="13.1640625" style="1" customWidth="1"/>
    <col min="8" max="10" width="9.1640625" style="1"/>
    <col min="11" max="11" width="21.5" style="1" customWidth="1"/>
    <col min="12" max="12" width="18.5" style="1" customWidth="1"/>
    <col min="13" max="13" width="20.1640625" style="1" customWidth="1"/>
    <col min="14" max="14" width="16.83203125" style="1" customWidth="1"/>
    <col min="15" max="15" width="22.5" style="1" customWidth="1"/>
    <col min="16" max="17" width="9.1640625" style="1"/>
    <col min="18" max="18" width="40.5" style="1" customWidth="1"/>
    <col min="19" max="16384" width="9.1640625" style="1"/>
  </cols>
  <sheetData>
    <row r="1" spans="2:7" ht="24" customHeight="1">
      <c r="B1" s="179" t="s">
        <v>125</v>
      </c>
      <c r="C1" s="179"/>
      <c r="D1" s="21"/>
      <c r="E1" s="42"/>
      <c r="F1" s="21"/>
      <c r="G1" s="21"/>
    </row>
    <row r="2" spans="2:7">
      <c r="B2" s="19"/>
      <c r="C2" s="19"/>
      <c r="D2" s="19"/>
      <c r="E2" s="43"/>
      <c r="F2" s="19"/>
      <c r="G2" s="19"/>
    </row>
    <row r="3" spans="2:7" ht="15" customHeight="1">
      <c r="B3" s="181" t="s">
        <v>126</v>
      </c>
      <c r="C3" s="182"/>
      <c r="D3" s="20"/>
      <c r="E3" s="44"/>
      <c r="F3" s="20"/>
      <c r="G3" s="20"/>
    </row>
    <row r="4" spans="2:7" ht="15" customHeight="1">
      <c r="B4" s="183"/>
      <c r="C4" s="184"/>
      <c r="D4" s="20"/>
      <c r="E4" s="44"/>
      <c r="F4" s="20"/>
      <c r="G4" s="20"/>
    </row>
    <row r="5" spans="2:7" ht="15" customHeight="1">
      <c r="B5" s="183"/>
      <c r="C5" s="184"/>
      <c r="D5" s="20"/>
      <c r="E5" s="44"/>
      <c r="F5" s="20"/>
      <c r="G5" s="20"/>
    </row>
    <row r="6" spans="2:7" ht="15" customHeight="1">
      <c r="B6" s="183"/>
      <c r="C6" s="184"/>
      <c r="D6" s="20"/>
      <c r="E6" s="44"/>
      <c r="F6" s="20"/>
      <c r="G6" s="20"/>
    </row>
    <row r="7" spans="2:7" ht="15" customHeight="1">
      <c r="B7" s="183"/>
      <c r="C7" s="184"/>
      <c r="D7" s="20"/>
      <c r="E7" s="44"/>
      <c r="F7" s="20"/>
      <c r="G7" s="20"/>
    </row>
    <row r="8" spans="2:7">
      <c r="B8" s="183"/>
      <c r="C8" s="184"/>
      <c r="D8" s="20"/>
      <c r="E8" s="44"/>
      <c r="F8" s="20"/>
      <c r="G8" s="20"/>
    </row>
    <row r="9" spans="2:7">
      <c r="B9" s="183"/>
      <c r="C9" s="184"/>
      <c r="D9" s="20"/>
      <c r="E9" s="44"/>
      <c r="F9" s="20"/>
      <c r="G9" s="20"/>
    </row>
    <row r="10" spans="2:7">
      <c r="B10" s="183"/>
      <c r="C10" s="184"/>
      <c r="D10" s="20"/>
      <c r="E10" s="44"/>
      <c r="F10" s="20"/>
      <c r="G10" s="20"/>
    </row>
    <row r="11" spans="2:7">
      <c r="B11" s="183"/>
      <c r="C11" s="184"/>
      <c r="D11" s="20"/>
      <c r="E11" s="44"/>
      <c r="F11" s="20"/>
      <c r="G11" s="20"/>
    </row>
    <row r="12" spans="2:7">
      <c r="B12" s="183"/>
      <c r="C12" s="184"/>
      <c r="D12" s="20"/>
      <c r="E12" s="44"/>
      <c r="F12" s="20"/>
      <c r="G12" s="20"/>
    </row>
    <row r="13" spans="2:7">
      <c r="B13" s="185"/>
      <c r="C13" s="186"/>
      <c r="D13" s="20"/>
      <c r="E13" s="44"/>
      <c r="F13" s="20"/>
      <c r="G13" s="20"/>
    </row>
    <row r="14" spans="2:7">
      <c r="B14" s="72"/>
      <c r="C14" s="72"/>
      <c r="D14" s="20"/>
      <c r="E14" s="44"/>
      <c r="F14" s="20"/>
      <c r="G14" s="20"/>
    </row>
    <row r="15" spans="2:7" ht="16">
      <c r="B15" s="73" t="s">
        <v>131</v>
      </c>
      <c r="C15" s="72"/>
      <c r="D15" s="20"/>
      <c r="E15" s="44"/>
      <c r="F15" s="20"/>
      <c r="G15" s="20"/>
    </row>
    <row r="16" spans="2:7" ht="16" thickBot="1">
      <c r="B16" s="76"/>
      <c r="C16" s="72"/>
      <c r="D16" s="20"/>
      <c r="E16" s="44"/>
      <c r="F16" s="20"/>
      <c r="G16" s="20"/>
    </row>
    <row r="17" spans="2:7" ht="16">
      <c r="B17" s="73" t="s">
        <v>132</v>
      </c>
      <c r="C17" s="72"/>
      <c r="D17" s="20"/>
      <c r="E17" s="44"/>
      <c r="F17" s="20"/>
      <c r="G17" s="20"/>
    </row>
    <row r="18" spans="2:7" ht="16" thickBot="1">
      <c r="B18" s="77"/>
      <c r="C18" s="72"/>
      <c r="D18" s="20"/>
      <c r="E18" s="44"/>
      <c r="F18" s="20"/>
      <c r="G18" s="20"/>
    </row>
    <row r="19" spans="2:7">
      <c r="B19" s="72"/>
      <c r="C19" s="72"/>
      <c r="D19" s="20"/>
      <c r="E19" s="44"/>
      <c r="F19" s="20"/>
      <c r="G19" s="20"/>
    </row>
    <row r="20" spans="2:7" ht="16" thickBot="1">
      <c r="B20" s="13"/>
      <c r="C20" s="13"/>
      <c r="D20" s="13"/>
      <c r="E20" s="48"/>
      <c r="F20" s="13"/>
      <c r="G20" s="13"/>
    </row>
    <row r="21" spans="2:7" ht="17" thickBot="1">
      <c r="B21" s="22"/>
      <c r="C21" s="23" t="s">
        <v>66</v>
      </c>
      <c r="D21" s="13"/>
      <c r="E21" s="48"/>
      <c r="F21" s="13"/>
      <c r="G21" s="13"/>
    </row>
    <row r="22" spans="2:7" ht="41" thickBot="1">
      <c r="B22" s="25" t="s">
        <v>127</v>
      </c>
      <c r="C22" s="78" t="s">
        <v>136</v>
      </c>
      <c r="D22" s="31"/>
      <c r="E22" s="48"/>
      <c r="F22" s="13"/>
      <c r="G22" s="13"/>
    </row>
    <row r="23" spans="2:7">
      <c r="B23" s="13"/>
      <c r="C23" s="13"/>
      <c r="D23" s="13"/>
      <c r="E23" s="48"/>
      <c r="F23" s="13"/>
      <c r="G23" s="13"/>
    </row>
    <row r="24" spans="2:7" ht="21" customHeight="1">
      <c r="B24" s="180" t="s">
        <v>130</v>
      </c>
      <c r="C24" s="180"/>
      <c r="D24" s="12"/>
      <c r="E24" s="48"/>
      <c r="F24" s="13"/>
      <c r="G24" s="13"/>
    </row>
    <row r="25" spans="2:7">
      <c r="B25" s="180"/>
      <c r="C25" s="180"/>
      <c r="D25" s="12"/>
      <c r="E25" s="48"/>
      <c r="F25" s="13"/>
      <c r="G25" s="13"/>
    </row>
    <row r="26" spans="2:7">
      <c r="B26" s="13"/>
      <c r="C26" s="13"/>
      <c r="D26" s="13"/>
      <c r="E26" s="48"/>
      <c r="F26" s="13"/>
      <c r="G26" s="13"/>
    </row>
    <row r="27" spans="2:7" ht="19">
      <c r="B27" s="178" t="s">
        <v>65</v>
      </c>
      <c r="C27" s="178"/>
      <c r="D27" s="16"/>
      <c r="E27" s="48"/>
      <c r="F27" s="13"/>
      <c r="G27" s="13"/>
    </row>
    <row r="28" spans="2:7" ht="21" customHeight="1">
      <c r="B28" s="176" t="s">
        <v>104</v>
      </c>
      <c r="C28" s="176"/>
      <c r="D28" s="15"/>
      <c r="E28" s="47"/>
    </row>
    <row r="29" spans="2:7" ht="22" thickBot="1">
      <c r="B29" s="177"/>
      <c r="C29" s="177"/>
      <c r="D29" s="14"/>
      <c r="E29" s="47"/>
    </row>
    <row r="30" spans="2:7" ht="21" thickBot="1">
      <c r="B30" s="17" t="s">
        <v>64</v>
      </c>
      <c r="C30" s="18"/>
      <c r="D30" s="14"/>
    </row>
    <row r="31" spans="2:7" ht="33" thickBot="1">
      <c r="B31" s="51" t="s">
        <v>63</v>
      </c>
      <c r="C31" s="79"/>
      <c r="D31" s="14"/>
      <c r="E31" s="46" t="e">
        <f>IF(C31="N",0,IF(C31="Y",1,IF(C31="n",0,IF(C31="y",1,""))))*2</f>
        <v>#VALUE!</v>
      </c>
    </row>
    <row r="32" spans="2:7" ht="17" thickBot="1">
      <c r="B32" s="52" t="s">
        <v>98</v>
      </c>
      <c r="C32" s="79"/>
      <c r="D32" s="32"/>
      <c r="E32" s="46" t="str">
        <f>IF(C32="N",0,IF(C32="Y",1,IF(C32="n",0,IF(C32="y",1,""))))</f>
        <v/>
      </c>
    </row>
    <row r="33" spans="2:7" ht="33" thickBot="1">
      <c r="B33" s="52" t="s">
        <v>62</v>
      </c>
      <c r="C33" s="79"/>
      <c r="D33" s="14"/>
      <c r="E33" s="46" t="str">
        <f>IF(C33="N",0,IF(C33="Y",1,IF(C33="n",0,IF(C33="y",1,""))))</f>
        <v/>
      </c>
      <c r="F33" s="2"/>
      <c r="G33" s="11"/>
    </row>
    <row r="34" spans="2:7" ht="33" thickBot="1">
      <c r="B34" s="52" t="s">
        <v>61</v>
      </c>
      <c r="C34" s="79"/>
      <c r="D34" s="14"/>
      <c r="E34" s="46" t="str">
        <f>IF(C34="N",0,IF(C34="Y",1,IF(C34="n",0,IF(C34="y",1,""))))</f>
        <v/>
      </c>
      <c r="F34" s="2"/>
      <c r="G34" s="11"/>
    </row>
    <row r="35" spans="2:7" ht="22" thickBot="1">
      <c r="B35" s="51" t="s">
        <v>60</v>
      </c>
      <c r="C35" s="79"/>
      <c r="D35" s="2"/>
      <c r="E35" s="46" t="e">
        <f>IF(C35="N",0,IF(C35="Y",1,IF(C35="n",0,IF(C35="y",1,""))))*2</f>
        <v>#VALUE!</v>
      </c>
      <c r="F35" s="2"/>
      <c r="G35" s="11"/>
    </row>
    <row r="36" spans="2:7" ht="22" thickBot="1">
      <c r="B36" s="53" t="s">
        <v>59</v>
      </c>
      <c r="C36" s="79"/>
      <c r="D36" s="2" t="s">
        <v>57</v>
      </c>
      <c r="E36" s="46" t="str">
        <f>IF(C36="N",0,IF(C36="Y",1,IF(C36="n",0,IF(C36="y",1,""))))</f>
        <v/>
      </c>
      <c r="F36" s="2"/>
      <c r="G36" s="11"/>
    </row>
    <row r="37" spans="2:7" ht="22" thickBot="1">
      <c r="B37" s="24" t="s">
        <v>58</v>
      </c>
      <c r="C37" s="49" t="str">
        <f>IFERROR(SUM(E31:E36),"")</f>
        <v/>
      </c>
      <c r="D37" s="9"/>
      <c r="E37" s="45"/>
      <c r="F37" s="2"/>
      <c r="G37" s="11"/>
    </row>
    <row r="38" spans="2:7" ht="16">
      <c r="B38" s="10"/>
      <c r="C38" s="9"/>
    </row>
  </sheetData>
  <sheetProtection algorithmName="SHA-512" hashValue="LmY7kKvQNOqTRmlQhrIGqZf9wlL1caeJPLPryuX4LpWMZVRG9KBZBZC0IJ2u5wEy/cnkHG4/zAGTCE3IoYnP2A==" saltValue="ZWhreiTNt2eQTYf90dBWPQ==" spinCount="100000" sheet="1" objects="1" scenarios="1"/>
  <mergeCells count="5">
    <mergeCell ref="B28:C29"/>
    <mergeCell ref="B27:C27"/>
    <mergeCell ref="B1:C1"/>
    <mergeCell ref="B24:C25"/>
    <mergeCell ref="B3:C13"/>
  </mergeCells>
  <dataValidations count="2">
    <dataValidation type="list" allowBlank="1" showInputMessage="1" showErrorMessage="1" sqref="C22" xr:uid="{00000000-0002-0000-0100-000000000000}">
      <formula1>"Yes, No"</formula1>
    </dataValidation>
    <dataValidation type="list" allowBlank="1" showInputMessage="1" showErrorMessage="1" sqref="C31:C36" xr:uid="{00000000-0002-0000-0100-000001000000}">
      <formula1>"Y,y,N,n"</formula1>
    </dataValidation>
  </dataValidations>
  <printOptions horizontalCentered="1"/>
  <pageMargins left="0.45" right="0.45" top="0.5" bottom="0.5" header="0.3" footer="0.3"/>
  <pageSetup scale="88" orientation="portrait" r:id="rId1"/>
  <ignoredErrors>
    <ignoredError sqref="E3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D25"/>
  <sheetViews>
    <sheetView showGridLines="0" zoomScale="110" zoomScaleNormal="110" workbookViewId="0">
      <pane ySplit="1" topLeftCell="A2" activePane="bottomLeft" state="frozen"/>
      <selection pane="bottomLeft" activeCell="A2" sqref="A2"/>
    </sheetView>
  </sheetViews>
  <sheetFormatPr baseColWidth="10" defaultColWidth="66.33203125" defaultRowHeight="15"/>
  <cols>
    <col min="1" max="1" width="2.6640625" style="80" customWidth="1"/>
    <col min="2" max="2" width="66.33203125" style="100"/>
    <col min="3" max="3" width="14.33203125" style="80" customWidth="1"/>
    <col min="4" max="4" width="66.33203125" style="100"/>
    <col min="5" max="5" width="2.6640625" style="80" customWidth="1"/>
    <col min="6" max="16384" width="66.33203125" style="80"/>
  </cols>
  <sheetData>
    <row r="1" spans="2:4" ht="19">
      <c r="B1" s="189" t="s">
        <v>15</v>
      </c>
      <c r="C1" s="189"/>
      <c r="D1" s="189"/>
    </row>
    <row r="2" spans="2:4" s="84" customFormat="1">
      <c r="B2" s="81"/>
      <c r="C2" s="82"/>
      <c r="D2" s="83"/>
    </row>
    <row r="3" spans="2:4" ht="16">
      <c r="B3" s="85"/>
      <c r="C3" s="86" t="s">
        <v>34</v>
      </c>
      <c r="D3" s="87"/>
    </row>
    <row r="4" spans="2:4" ht="16">
      <c r="B4" s="88" t="s">
        <v>35</v>
      </c>
      <c r="C4" s="169"/>
      <c r="D4" s="103" t="s">
        <v>36</v>
      </c>
    </row>
    <row r="5" spans="2:4">
      <c r="B5" s="88"/>
      <c r="C5" s="89"/>
      <c r="D5" s="90"/>
    </row>
    <row r="6" spans="2:4" ht="16">
      <c r="B6" s="91" t="s">
        <v>37</v>
      </c>
      <c r="C6" s="89"/>
      <c r="D6" s="90"/>
    </row>
    <row r="7" spans="2:4">
      <c r="B7" s="92" t="s">
        <v>38</v>
      </c>
      <c r="C7" s="101"/>
      <c r="D7" s="187" t="s">
        <v>39</v>
      </c>
    </row>
    <row r="8" spans="2:4">
      <c r="B8" s="92" t="s">
        <v>40</v>
      </c>
      <c r="C8" s="101"/>
      <c r="D8" s="188"/>
    </row>
    <row r="9" spans="2:4">
      <c r="B9" s="92" t="s">
        <v>41</v>
      </c>
      <c r="C9" s="101"/>
      <c r="D9" s="188"/>
    </row>
    <row r="10" spans="2:4">
      <c r="B10" s="92" t="s">
        <v>42</v>
      </c>
      <c r="C10" s="101"/>
      <c r="D10" s="188"/>
    </row>
    <row r="11" spans="2:4">
      <c r="B11" s="94" t="s">
        <v>43</v>
      </c>
      <c r="C11" s="168">
        <f>SUM(C7:C10)</f>
        <v>0</v>
      </c>
      <c r="D11" s="95"/>
    </row>
    <row r="12" spans="2:4">
      <c r="B12" s="92"/>
      <c r="C12" s="93"/>
      <c r="D12" s="90"/>
    </row>
    <row r="13" spans="2:4" ht="16">
      <c r="B13" s="91" t="s">
        <v>44</v>
      </c>
      <c r="C13" s="93"/>
      <c r="D13" s="90"/>
    </row>
    <row r="14" spans="2:4" ht="16">
      <c r="B14" s="85" t="s">
        <v>45</v>
      </c>
      <c r="C14" s="102"/>
      <c r="D14" s="187" t="s">
        <v>46</v>
      </c>
    </row>
    <row r="15" spans="2:4" ht="16">
      <c r="B15" s="85" t="s">
        <v>47</v>
      </c>
      <c r="C15" s="102"/>
      <c r="D15" s="188"/>
    </row>
    <row r="16" spans="2:4" ht="16">
      <c r="B16" s="85" t="s">
        <v>48</v>
      </c>
      <c r="C16" s="102"/>
      <c r="D16" s="188"/>
    </row>
    <row r="17" spans="2:4" ht="16">
      <c r="B17" s="85" t="s">
        <v>49</v>
      </c>
      <c r="C17" s="102"/>
      <c r="D17" s="188"/>
    </row>
    <row r="18" spans="2:4" ht="16">
      <c r="B18" s="85" t="s">
        <v>50</v>
      </c>
      <c r="C18" s="102"/>
      <c r="D18" s="188"/>
    </row>
    <row r="19" spans="2:4" ht="16">
      <c r="B19" s="85" t="s">
        <v>51</v>
      </c>
      <c r="C19" s="102"/>
      <c r="D19" s="188"/>
    </row>
    <row r="20" spans="2:4" ht="16">
      <c r="B20" s="91" t="s">
        <v>52</v>
      </c>
      <c r="C20" s="168">
        <f>SUM(C14:C19)</f>
        <v>0</v>
      </c>
      <c r="D20" s="95"/>
    </row>
    <row r="21" spans="2:4">
      <c r="B21" s="85"/>
      <c r="C21" s="96"/>
      <c r="D21" s="87"/>
    </row>
    <row r="22" spans="2:4" ht="16">
      <c r="B22" s="91" t="s">
        <v>53</v>
      </c>
      <c r="C22" s="168">
        <f>C4+(C11)-(C20)</f>
        <v>0</v>
      </c>
      <c r="D22" s="97" t="s">
        <v>54</v>
      </c>
    </row>
    <row r="23" spans="2:4">
      <c r="B23" s="98"/>
      <c r="C23" s="99"/>
      <c r="D23" s="98"/>
    </row>
    <row r="24" spans="2:4">
      <c r="B24" s="98"/>
      <c r="C24" s="99"/>
      <c r="D24" s="98"/>
    </row>
    <row r="25" spans="2:4">
      <c r="B25" s="98"/>
      <c r="C25" s="99"/>
      <c r="D25" s="98"/>
    </row>
  </sheetData>
  <sheetProtection algorithmName="SHA-512" hashValue="afaj5GV7pgBQHT+UmmF+jTR5pz4XoSbOFf2CW9ANFjOE81kCTlMhI3Ixn5WXNkfBYcyLvNEHSSqDb2gtYd9RUg==" saltValue="W9vz4lqhVvVg/Sf5f7r5FA==" spinCount="100000" sheet="1" objects="1" scenarios="1"/>
  <mergeCells count="3">
    <mergeCell ref="D7:D10"/>
    <mergeCell ref="D14:D19"/>
    <mergeCell ref="B1:D1"/>
  </mergeCells>
  <printOptions horizontalCentered="1"/>
  <pageMargins left="0.45" right="0.45" top="0.75" bottom="0.5" header="0.3" footer="0.3"/>
  <pageSetup scale="64"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20"/>
  <sheetViews>
    <sheetView showGridLines="0" zoomScale="110" zoomScaleNormal="110" workbookViewId="0">
      <pane ySplit="1" topLeftCell="A2" activePane="bottomLeft" state="frozen"/>
      <selection pane="bottomLeft"/>
    </sheetView>
  </sheetViews>
  <sheetFormatPr baseColWidth="10" defaultColWidth="8.83203125" defaultRowHeight="15"/>
  <cols>
    <col min="1" max="1" width="2.6640625" customWidth="1"/>
    <col min="2" max="2" width="85.83203125" customWidth="1"/>
    <col min="3" max="3" width="20" bestFit="1" customWidth="1"/>
    <col min="4" max="4" width="2.6640625" customWidth="1"/>
    <col min="6" max="6" width="8.83203125" style="4" hidden="1" customWidth="1"/>
    <col min="7" max="7" width="8.83203125" style="39"/>
  </cols>
  <sheetData>
    <row r="1" spans="2:6" ht="20" thickBot="1">
      <c r="B1" s="5" t="s">
        <v>55</v>
      </c>
      <c r="C1" s="50" t="s">
        <v>99</v>
      </c>
    </row>
    <row r="2" spans="2:6" ht="16">
      <c r="B2" s="58"/>
      <c r="C2" s="104"/>
    </row>
    <row r="3" spans="2:6" ht="16">
      <c r="B3" s="59" t="s">
        <v>128</v>
      </c>
      <c r="C3" s="35"/>
      <c r="F3" s="4" t="str">
        <f>IF(C3="N",1,IF(C3="M",2,IF(C3="Y",3,IF(C3="n",1,IF(C3="m",2,IF(C3="y",3,""))))))</f>
        <v/>
      </c>
    </row>
    <row r="4" spans="2:6" ht="16">
      <c r="B4" s="60" t="s">
        <v>91</v>
      </c>
      <c r="C4" s="35"/>
      <c r="D4" s="33"/>
      <c r="F4" s="4" t="str">
        <f>IF(C4="N",3,IF(C4="M",2,IF(C4="Y",1,IF(C4="n",3,IF(C4="m",2,IF(C4="y",1,""))))))</f>
        <v/>
      </c>
    </row>
    <row r="5" spans="2:6" ht="16">
      <c r="B5" s="61" t="s">
        <v>14</v>
      </c>
      <c r="C5" s="35"/>
      <c r="F5" s="4" t="str">
        <f t="shared" ref="F5:F11" si="0">IF(C5="N",1,IF(C5="M",2,IF(C5="Y",3,IF(C5="n",1,IF(C5="m",2,IF(C5="y",3,""))))))</f>
        <v/>
      </c>
    </row>
    <row r="6" spans="2:6" ht="16">
      <c r="B6" s="61" t="s">
        <v>89</v>
      </c>
      <c r="C6" s="35"/>
      <c r="D6" s="33"/>
      <c r="F6" s="4">
        <f>C6</f>
        <v>0</v>
      </c>
    </row>
    <row r="7" spans="2:6" ht="32">
      <c r="B7" s="61" t="s">
        <v>16</v>
      </c>
      <c r="C7" s="35"/>
      <c r="D7" s="34"/>
      <c r="F7" s="4" t="str">
        <f>IF(C7="N",3,IF(C7="M",2,IF(C7="Y",1,IF(C7="n",3,IF(C7="m",2,IF(C7="y",1,""))))))</f>
        <v/>
      </c>
    </row>
    <row r="8" spans="2:6" ht="32">
      <c r="B8" s="61" t="s">
        <v>90</v>
      </c>
      <c r="C8" s="35"/>
      <c r="D8" s="34"/>
      <c r="F8" s="4" t="str">
        <f t="shared" si="0"/>
        <v/>
      </c>
    </row>
    <row r="9" spans="2:6" ht="32">
      <c r="B9" s="62" t="s">
        <v>12</v>
      </c>
      <c r="C9" s="35"/>
      <c r="D9" s="34"/>
      <c r="F9" s="4" t="str">
        <f>IF(C9="N",3,IF(C9="M",2,IF(C9="Y",1,IF(C9="n",3,IF(C9="m",2,IF(C9="y",1,""))))))</f>
        <v/>
      </c>
    </row>
    <row r="10" spans="2:6" ht="16">
      <c r="B10" s="62" t="s">
        <v>92</v>
      </c>
      <c r="C10" s="35"/>
      <c r="D10" s="34"/>
      <c r="F10" s="4" t="str">
        <f>IF(C10="N",3,IF(C10="M",2,IF(C10="Y",1,IF(C10="n",3,IF(C10="m",2,IF(C10="y",1,""))))))</f>
        <v/>
      </c>
    </row>
    <row r="11" spans="2:6" ht="16">
      <c r="B11" s="60" t="s">
        <v>11</v>
      </c>
      <c r="C11" s="36"/>
      <c r="D11" s="34"/>
      <c r="F11" s="4" t="str">
        <f t="shared" si="0"/>
        <v/>
      </c>
    </row>
    <row r="12" spans="2:6" ht="16">
      <c r="B12" s="63" t="s">
        <v>94</v>
      </c>
      <c r="C12" s="36"/>
      <c r="D12" s="34"/>
      <c r="F12" s="4" t="str">
        <f>IF(C12="N",3,IF(C12="M",2,IF(C12="Y",1,IF(C12="n",3,IF(C12="m",2,IF(C12="y",1,""))))))</f>
        <v/>
      </c>
    </row>
    <row r="13" spans="2:6" ht="16">
      <c r="B13" s="63" t="s">
        <v>95</v>
      </c>
      <c r="C13" s="36"/>
      <c r="D13" s="34"/>
      <c r="F13" s="4" t="str">
        <f>IF(C13="N",3,IF(C13="M",2,IF(C13="Y",1,IF(C13="n",3,IF(C13="m",2,IF(C13="y",1,""))))))</f>
        <v/>
      </c>
    </row>
    <row r="14" spans="2:6" ht="17" thickBot="1">
      <c r="B14" s="64" t="s">
        <v>93</v>
      </c>
      <c r="C14" s="37"/>
      <c r="D14" s="34"/>
      <c r="F14" s="4" t="str">
        <f>IF(C14="N",3,IF(C14="M",2,IF(C14="Y",1,IF(C14="n",3,IF(C14="m",2,IF(C14="y",1,""))))))</f>
        <v/>
      </c>
    </row>
    <row r="15" spans="2:6" ht="16" thickBot="1">
      <c r="C15" s="6"/>
      <c r="F15" s="38">
        <f>SUM(F3:F14)</f>
        <v>0</v>
      </c>
    </row>
    <row r="16" spans="2:6" ht="17" thickBot="1">
      <c r="B16" s="8" t="s">
        <v>100</v>
      </c>
      <c r="C16" s="7">
        <f>(F15/36)*100</f>
        <v>0</v>
      </c>
    </row>
    <row r="17" spans="2:7">
      <c r="B17" s="3"/>
    </row>
    <row r="18" spans="2:7">
      <c r="B18" s="4"/>
    </row>
    <row r="19" spans="2:7">
      <c r="B19" s="3"/>
    </row>
    <row r="20" spans="2:7">
      <c r="B20" s="4"/>
      <c r="F20"/>
      <c r="G20"/>
    </row>
  </sheetData>
  <sheetProtection algorithmName="SHA-512" hashValue="g5LgcdhfyRr8VxNxQFOmj6wlf5YBH8/mlmhP/s2xKgUq/3gc44g2J0vOrBGhtQlrY65yhsvdM1Nb05LWorCTzQ==" saltValue="hI9m2B2bS7qPtgLHSNYFXw==" spinCount="100000" sheet="1" objects="1" scenarios="1"/>
  <conditionalFormatting sqref="C16">
    <cfRule type="cellIs" dxfId="30" priority="6" operator="between">
      <formula>87</formula>
      <formula>100</formula>
    </cfRule>
    <cfRule type="cellIs" dxfId="29" priority="7" operator="between">
      <formula>73</formula>
      <formula>86</formula>
    </cfRule>
    <cfRule type="cellIs" dxfId="28" priority="8" operator="between">
      <formula>59</formula>
      <formula>72</formula>
    </cfRule>
    <cfRule type="cellIs" dxfId="27" priority="9" operator="between">
      <formula>45</formula>
      <formula>58</formula>
    </cfRule>
    <cfRule type="cellIs" dxfId="26" priority="10" operator="between">
      <formula>30</formula>
      <formula>44</formula>
    </cfRule>
  </conditionalFormatting>
  <dataValidations count="4">
    <dataValidation type="whole" allowBlank="1" showInputMessage="1" showErrorMessage="1" sqref="C2" xr:uid="{00000000-0002-0000-0300-000000000000}">
      <formula1>1</formula1>
      <formula2>3</formula2>
    </dataValidation>
    <dataValidation type="list" allowBlank="1" showDropDown="1" showInputMessage="1" showErrorMessage="1" sqref="C7:C14" xr:uid="{00000000-0002-0000-0300-000001000000}">
      <formula1>"Y,y,M,m,N,n"</formula1>
    </dataValidation>
    <dataValidation type="whole" allowBlank="1" showDropDown="1" showInputMessage="1" showErrorMessage="1" sqref="C6" xr:uid="{00000000-0002-0000-0300-000002000000}">
      <formula1>0</formula1>
      <formula2>3</formula2>
    </dataValidation>
    <dataValidation type="list" allowBlank="1" showInputMessage="1" showErrorMessage="1" sqref="C3:C5" xr:uid="{00000000-0002-0000-0300-000003000000}">
      <formula1>"Y,y,M,m,N,n"</formula1>
    </dataValidation>
  </dataValidations>
  <printOptions horizontalCentered="1"/>
  <pageMargins left="0.45" right="0.45" top="0.75" bottom="0.5" header="0.3" footer="0.3"/>
  <pageSetup scale="87" orientation="portrait" horizontalDpi="360" verticalDpi="360" r:id="rId1"/>
  <ignoredErrors>
    <ignoredError sqref="F6 F4 F8 F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38"/>
  <sheetViews>
    <sheetView showGridLines="0" showWhiteSpace="0" zoomScaleNormal="100" zoomScalePageLayoutView="75" workbookViewId="0">
      <pane ySplit="2" topLeftCell="A4" activePane="bottomLeft" state="frozen"/>
      <selection pane="bottomLeft"/>
    </sheetView>
  </sheetViews>
  <sheetFormatPr baseColWidth="10" defaultColWidth="9.1640625" defaultRowHeight="16"/>
  <cols>
    <col min="1" max="1" width="2.6640625" style="105" customWidth="1"/>
    <col min="2" max="2" width="18.1640625" style="154" customWidth="1"/>
    <col min="3" max="3" width="86.83203125" style="105" customWidth="1"/>
    <col min="4" max="4" width="20.6640625" style="155" customWidth="1"/>
    <col min="5" max="5" width="9.33203125" style="155" bestFit="1" customWidth="1"/>
    <col min="6" max="6" width="54.6640625" style="105" customWidth="1"/>
    <col min="7" max="7" width="2.6640625" style="105" customWidth="1"/>
    <col min="8" max="8" width="9.1640625" style="106" hidden="1" customWidth="1"/>
    <col min="9" max="9" width="12" style="156" hidden="1" customWidth="1"/>
    <col min="10" max="16384" width="9.1640625" style="105"/>
  </cols>
  <sheetData>
    <row r="1" spans="2:9" ht="41" customHeight="1" thickBot="1">
      <c r="B1" s="190" t="s">
        <v>33</v>
      </c>
      <c r="C1" s="190"/>
      <c r="D1" s="190"/>
      <c r="E1" s="190"/>
      <c r="F1" s="190"/>
      <c r="I1" s="107"/>
    </row>
    <row r="2" spans="2:9" s="112" customFormat="1" ht="65" thickBot="1">
      <c r="B2" s="108" t="s">
        <v>0</v>
      </c>
      <c r="C2" s="109" t="s">
        <v>1</v>
      </c>
      <c r="D2" s="110" t="s">
        <v>135</v>
      </c>
      <c r="E2" s="110" t="s">
        <v>3</v>
      </c>
      <c r="F2" s="111" t="s">
        <v>2</v>
      </c>
      <c r="H2" s="113"/>
      <c r="I2" s="114" t="s">
        <v>6</v>
      </c>
    </row>
    <row r="3" spans="2:9" s="112" customFormat="1" ht="32">
      <c r="B3" s="193" t="s">
        <v>22</v>
      </c>
      <c r="C3" s="115" t="s">
        <v>106</v>
      </c>
      <c r="D3" s="71"/>
      <c r="E3" s="116">
        <v>1</v>
      </c>
      <c r="F3" s="157"/>
      <c r="H3" s="113" t="str">
        <f>IF(D3="N",1,IF(D3="M",2,IF(D3="Y",3,"")))</f>
        <v/>
      </c>
      <c r="I3" s="113" t="e">
        <f t="shared" ref="I3:I36" si="0">E3*H3</f>
        <v>#VALUE!</v>
      </c>
    </row>
    <row r="4" spans="2:9" s="112" customFormat="1" ht="49" thickBot="1">
      <c r="B4" s="195"/>
      <c r="C4" s="117" t="s">
        <v>118</v>
      </c>
      <c r="D4" s="229"/>
      <c r="E4" s="118">
        <v>1</v>
      </c>
      <c r="F4" s="158"/>
      <c r="H4" s="113" t="str">
        <f t="shared" ref="H4:H36" si="1">IF(D4="N",1,IF(D4="M",2,IF(D4="Y",3,"")))</f>
        <v/>
      </c>
      <c r="I4" s="113" t="e">
        <f t="shared" si="0"/>
        <v>#VALUE!</v>
      </c>
    </row>
    <row r="5" spans="2:9" s="112" customFormat="1" ht="15.5" customHeight="1">
      <c r="B5" s="193" t="s">
        <v>4</v>
      </c>
      <c r="C5" s="119" t="s">
        <v>23</v>
      </c>
      <c r="D5" s="71"/>
      <c r="E5" s="116">
        <v>3</v>
      </c>
      <c r="F5" s="159"/>
      <c r="H5" s="113" t="str">
        <f t="shared" si="1"/>
        <v/>
      </c>
      <c r="I5" s="113" t="e">
        <f t="shared" si="0"/>
        <v>#VALUE!</v>
      </c>
    </row>
    <row r="6" spans="2:9" s="112" customFormat="1" ht="32">
      <c r="B6" s="194"/>
      <c r="C6" s="120" t="s">
        <v>110</v>
      </c>
      <c r="D6" s="65"/>
      <c r="E6" s="121">
        <v>3</v>
      </c>
      <c r="F6" s="160"/>
      <c r="H6" s="113" t="str">
        <f t="shared" si="1"/>
        <v/>
      </c>
      <c r="I6" s="113" t="e">
        <f t="shared" si="0"/>
        <v>#VALUE!</v>
      </c>
    </row>
    <row r="7" spans="2:9" s="112" customFormat="1" ht="48">
      <c r="B7" s="194"/>
      <c r="C7" s="122" t="s">
        <v>109</v>
      </c>
      <c r="D7" s="65"/>
      <c r="E7" s="121">
        <v>2</v>
      </c>
      <c r="F7" s="160"/>
      <c r="H7" s="113" t="str">
        <f t="shared" si="1"/>
        <v/>
      </c>
      <c r="I7" s="113" t="e">
        <f t="shared" si="0"/>
        <v>#VALUE!</v>
      </c>
    </row>
    <row r="8" spans="2:9" s="112" customFormat="1" ht="31" customHeight="1">
      <c r="B8" s="194"/>
      <c r="C8" s="123" t="s">
        <v>108</v>
      </c>
      <c r="D8" s="65"/>
      <c r="E8" s="121">
        <v>3</v>
      </c>
      <c r="F8" s="161"/>
      <c r="H8" s="113" t="str">
        <f t="shared" si="1"/>
        <v/>
      </c>
      <c r="I8" s="113" t="e">
        <f t="shared" si="0"/>
        <v>#VALUE!</v>
      </c>
    </row>
    <row r="9" spans="2:9" s="112" customFormat="1" ht="32">
      <c r="B9" s="194"/>
      <c r="C9" s="124" t="s">
        <v>24</v>
      </c>
      <c r="D9" s="65"/>
      <c r="E9" s="121">
        <v>3</v>
      </c>
      <c r="F9" s="161"/>
      <c r="H9" s="113" t="str">
        <f t="shared" si="1"/>
        <v/>
      </c>
      <c r="I9" s="113" t="e">
        <f t="shared" si="0"/>
        <v>#VALUE!</v>
      </c>
    </row>
    <row r="10" spans="2:9" s="112" customFormat="1" ht="31" customHeight="1">
      <c r="B10" s="194"/>
      <c r="C10" s="123" t="s">
        <v>107</v>
      </c>
      <c r="D10" s="65"/>
      <c r="E10" s="121">
        <v>3</v>
      </c>
      <c r="F10" s="162"/>
      <c r="H10" s="113" t="str">
        <f t="shared" si="1"/>
        <v/>
      </c>
      <c r="I10" s="113" t="e">
        <f t="shared" si="0"/>
        <v>#VALUE!</v>
      </c>
    </row>
    <row r="11" spans="2:9" s="112" customFormat="1" ht="48">
      <c r="B11" s="194"/>
      <c r="C11" s="124" t="s">
        <v>17</v>
      </c>
      <c r="D11" s="65"/>
      <c r="E11" s="121">
        <v>3</v>
      </c>
      <c r="F11" s="163"/>
      <c r="H11" s="113" t="str">
        <f t="shared" si="1"/>
        <v/>
      </c>
      <c r="I11" s="113" t="e">
        <f t="shared" si="0"/>
        <v>#VALUE!</v>
      </c>
    </row>
    <row r="12" spans="2:9" s="112" customFormat="1" ht="32">
      <c r="B12" s="194"/>
      <c r="C12" s="124" t="s">
        <v>97</v>
      </c>
      <c r="D12" s="65"/>
      <c r="E12" s="121">
        <v>3</v>
      </c>
      <c r="F12" s="161"/>
      <c r="H12" s="113" t="str">
        <f t="shared" si="1"/>
        <v/>
      </c>
      <c r="I12" s="113" t="e">
        <f t="shared" si="0"/>
        <v>#VALUE!</v>
      </c>
    </row>
    <row r="13" spans="2:9" s="112" customFormat="1" ht="48">
      <c r="B13" s="194"/>
      <c r="C13" s="124" t="s">
        <v>119</v>
      </c>
      <c r="D13" s="65"/>
      <c r="E13" s="125">
        <v>3</v>
      </c>
      <c r="F13" s="161"/>
      <c r="H13" s="113" t="str">
        <f t="shared" si="1"/>
        <v/>
      </c>
      <c r="I13" s="113" t="e">
        <f t="shared" si="0"/>
        <v>#VALUE!</v>
      </c>
    </row>
    <row r="14" spans="2:9" s="112" customFormat="1" ht="32">
      <c r="B14" s="194"/>
      <c r="C14" s="124" t="s">
        <v>25</v>
      </c>
      <c r="D14" s="65"/>
      <c r="E14" s="121">
        <v>2</v>
      </c>
      <c r="F14" s="161"/>
      <c r="H14" s="113" t="str">
        <f t="shared" si="1"/>
        <v/>
      </c>
      <c r="I14" s="113" t="e">
        <f t="shared" si="0"/>
        <v>#VALUE!</v>
      </c>
    </row>
    <row r="15" spans="2:9" s="112" customFormat="1">
      <c r="B15" s="194"/>
      <c r="C15" s="124" t="s">
        <v>21</v>
      </c>
      <c r="D15" s="65"/>
      <c r="E15" s="121">
        <v>2</v>
      </c>
      <c r="F15" s="161"/>
      <c r="H15" s="113" t="str">
        <f t="shared" si="1"/>
        <v/>
      </c>
      <c r="I15" s="113" t="e">
        <f t="shared" si="0"/>
        <v>#VALUE!</v>
      </c>
    </row>
    <row r="16" spans="2:9" s="112" customFormat="1" ht="46" customHeight="1">
      <c r="B16" s="194"/>
      <c r="C16" s="122" t="s">
        <v>111</v>
      </c>
      <c r="D16" s="65"/>
      <c r="E16" s="121">
        <v>3</v>
      </c>
      <c r="F16" s="161"/>
      <c r="H16" s="113" t="str">
        <f t="shared" si="1"/>
        <v/>
      </c>
      <c r="I16" s="113" t="e">
        <f t="shared" si="0"/>
        <v>#VALUE!</v>
      </c>
    </row>
    <row r="17" spans="2:9" s="112" customFormat="1">
      <c r="B17" s="194"/>
      <c r="C17" s="124" t="s">
        <v>9</v>
      </c>
      <c r="D17" s="65"/>
      <c r="E17" s="121">
        <v>3</v>
      </c>
      <c r="F17" s="161"/>
      <c r="H17" s="113" t="str">
        <f t="shared" si="1"/>
        <v/>
      </c>
      <c r="I17" s="113" t="e">
        <f t="shared" si="0"/>
        <v>#VALUE!</v>
      </c>
    </row>
    <row r="18" spans="2:9" s="112" customFormat="1">
      <c r="B18" s="194"/>
      <c r="C18" s="126" t="s">
        <v>18</v>
      </c>
      <c r="D18" s="65"/>
      <c r="E18" s="121">
        <v>3</v>
      </c>
      <c r="F18" s="163"/>
      <c r="G18" s="98"/>
      <c r="H18" s="113" t="str">
        <f t="shared" si="1"/>
        <v/>
      </c>
      <c r="I18" s="113" t="e">
        <f t="shared" si="0"/>
        <v>#VALUE!</v>
      </c>
    </row>
    <row r="19" spans="2:9" s="112" customFormat="1" ht="32">
      <c r="B19" s="194"/>
      <c r="C19" s="122" t="s">
        <v>112</v>
      </c>
      <c r="D19" s="65"/>
      <c r="E19" s="121">
        <v>3</v>
      </c>
      <c r="F19" s="164"/>
      <c r="H19" s="113" t="str">
        <f t="shared" si="1"/>
        <v/>
      </c>
      <c r="I19" s="113" t="e">
        <f t="shared" si="0"/>
        <v>#VALUE!</v>
      </c>
    </row>
    <row r="20" spans="2:9" s="112" customFormat="1" ht="33" thickBot="1">
      <c r="B20" s="195"/>
      <c r="C20" s="127" t="s">
        <v>19</v>
      </c>
      <c r="D20" s="66"/>
      <c r="E20" s="118">
        <v>3</v>
      </c>
      <c r="F20" s="158"/>
      <c r="H20" s="113" t="str">
        <f t="shared" si="1"/>
        <v/>
      </c>
      <c r="I20" s="113" t="e">
        <f t="shared" si="0"/>
        <v>#VALUE!</v>
      </c>
    </row>
    <row r="21" spans="2:9" s="112" customFormat="1" ht="29" customHeight="1" thickBot="1">
      <c r="B21" s="128" t="s">
        <v>10</v>
      </c>
      <c r="C21" s="129" t="s">
        <v>117</v>
      </c>
      <c r="D21" s="67"/>
      <c r="E21" s="130">
        <v>3</v>
      </c>
      <c r="F21" s="170">
        <f>Financials!C22</f>
        <v>0</v>
      </c>
      <c r="H21" s="113" t="str">
        <f t="shared" si="1"/>
        <v/>
      </c>
      <c r="I21" s="113" t="e">
        <f t="shared" si="0"/>
        <v>#VALUE!</v>
      </c>
    </row>
    <row r="22" spans="2:9" s="112" customFormat="1" ht="34" customHeight="1" thickBot="1">
      <c r="B22" s="131" t="s">
        <v>56</v>
      </c>
      <c r="C22" s="132" t="s">
        <v>120</v>
      </c>
      <c r="D22" s="68"/>
      <c r="E22" s="133">
        <v>3</v>
      </c>
      <c r="F22" s="134">
        <f>'Social Impact &amp; Perceptions'!C16</f>
        <v>0</v>
      </c>
      <c r="H22" s="113" t="str">
        <f t="shared" si="1"/>
        <v/>
      </c>
      <c r="I22" s="113" t="e">
        <f t="shared" si="0"/>
        <v>#VALUE!</v>
      </c>
    </row>
    <row r="23" spans="2:9" s="112" customFormat="1" ht="30" customHeight="1">
      <c r="B23" s="196" t="s">
        <v>5</v>
      </c>
      <c r="C23" s="135" t="s">
        <v>26</v>
      </c>
      <c r="D23" s="69"/>
      <c r="E23" s="136">
        <v>3</v>
      </c>
      <c r="F23" s="165"/>
      <c r="H23" s="113" t="str">
        <f t="shared" si="1"/>
        <v/>
      </c>
      <c r="I23" s="113" t="e">
        <f t="shared" si="0"/>
        <v>#VALUE!</v>
      </c>
    </row>
    <row r="24" spans="2:9" s="112" customFormat="1" ht="32">
      <c r="B24" s="194"/>
      <c r="C24" s="124" t="s">
        <v>102</v>
      </c>
      <c r="D24" s="65"/>
      <c r="E24" s="121">
        <v>2</v>
      </c>
      <c r="F24" s="163"/>
      <c r="H24" s="113" t="str">
        <f t="shared" si="1"/>
        <v/>
      </c>
      <c r="I24" s="113" t="e">
        <f t="shared" si="0"/>
        <v>#VALUE!</v>
      </c>
    </row>
    <row r="25" spans="2:9" s="112" customFormat="1" ht="33" thickBot="1">
      <c r="B25" s="197"/>
      <c r="C25" s="137" t="s">
        <v>27</v>
      </c>
      <c r="D25" s="70"/>
      <c r="E25" s="138">
        <v>3</v>
      </c>
      <c r="F25" s="166"/>
      <c r="H25" s="113" t="str">
        <f t="shared" si="1"/>
        <v/>
      </c>
      <c r="I25" s="113" t="e">
        <f t="shared" si="0"/>
        <v>#VALUE!</v>
      </c>
    </row>
    <row r="26" spans="2:9" s="112" customFormat="1" ht="32">
      <c r="B26" s="198" t="s">
        <v>13</v>
      </c>
      <c r="C26" s="139" t="s">
        <v>20</v>
      </c>
      <c r="D26" s="71"/>
      <c r="E26" s="116">
        <v>3</v>
      </c>
      <c r="F26" s="159"/>
      <c r="H26" s="113" t="str">
        <f t="shared" si="1"/>
        <v/>
      </c>
      <c r="I26" s="113" t="e">
        <f t="shared" si="0"/>
        <v>#VALUE!</v>
      </c>
    </row>
    <row r="27" spans="2:9" s="112" customFormat="1" ht="32">
      <c r="B27" s="199"/>
      <c r="C27" s="140" t="s">
        <v>113</v>
      </c>
      <c r="D27" s="65"/>
      <c r="E27" s="121">
        <v>2</v>
      </c>
      <c r="F27" s="160"/>
      <c r="H27" s="113" t="str">
        <f t="shared" si="1"/>
        <v/>
      </c>
      <c r="I27" s="113" t="e">
        <f t="shared" si="0"/>
        <v>#VALUE!</v>
      </c>
    </row>
    <row r="28" spans="2:9" s="112" customFormat="1" ht="32">
      <c r="B28" s="199"/>
      <c r="C28" s="141" t="s">
        <v>114</v>
      </c>
      <c r="D28" s="65"/>
      <c r="E28" s="121">
        <v>2</v>
      </c>
      <c r="F28" s="161"/>
      <c r="H28" s="113" t="str">
        <f t="shared" si="1"/>
        <v/>
      </c>
      <c r="I28" s="113" t="e">
        <f t="shared" si="0"/>
        <v>#VALUE!</v>
      </c>
    </row>
    <row r="29" spans="2:9" s="112" customFormat="1" ht="65" thickBot="1">
      <c r="B29" s="200"/>
      <c r="C29" s="142" t="s">
        <v>103</v>
      </c>
      <c r="D29" s="66"/>
      <c r="E29" s="118">
        <v>2</v>
      </c>
      <c r="F29" s="167"/>
      <c r="H29" s="113" t="str">
        <f t="shared" si="1"/>
        <v/>
      </c>
      <c r="I29" s="113" t="e">
        <f t="shared" si="0"/>
        <v>#VALUE!</v>
      </c>
    </row>
    <row r="30" spans="2:9" s="112" customFormat="1" ht="16" customHeight="1">
      <c r="B30" s="193" t="s">
        <v>7</v>
      </c>
      <c r="C30" s="143" t="s">
        <v>28</v>
      </c>
      <c r="D30" s="71"/>
      <c r="E30" s="116">
        <v>2</v>
      </c>
      <c r="F30" s="157"/>
      <c r="H30" s="113" t="str">
        <f t="shared" si="1"/>
        <v/>
      </c>
      <c r="I30" s="113" t="e">
        <f t="shared" si="0"/>
        <v>#VALUE!</v>
      </c>
    </row>
    <row r="31" spans="2:9" s="112" customFormat="1" ht="32">
      <c r="B31" s="194"/>
      <c r="C31" s="124" t="s">
        <v>29</v>
      </c>
      <c r="D31" s="65"/>
      <c r="E31" s="121">
        <v>2</v>
      </c>
      <c r="F31" s="161"/>
      <c r="H31" s="113" t="str">
        <f t="shared" si="1"/>
        <v/>
      </c>
      <c r="I31" s="113" t="e">
        <f t="shared" si="0"/>
        <v>#VALUE!</v>
      </c>
    </row>
    <row r="32" spans="2:9" s="112" customFormat="1">
      <c r="B32" s="194"/>
      <c r="C32" s="124" t="s">
        <v>30</v>
      </c>
      <c r="D32" s="65"/>
      <c r="E32" s="121">
        <v>3</v>
      </c>
      <c r="F32" s="161"/>
      <c r="H32" s="113" t="str">
        <f t="shared" si="1"/>
        <v/>
      </c>
      <c r="I32" s="113" t="e">
        <f t="shared" si="0"/>
        <v>#VALUE!</v>
      </c>
    </row>
    <row r="33" spans="2:9" s="112" customFormat="1" ht="32">
      <c r="B33" s="194"/>
      <c r="C33" s="124" t="s">
        <v>31</v>
      </c>
      <c r="D33" s="65"/>
      <c r="E33" s="121">
        <v>3</v>
      </c>
      <c r="F33" s="161"/>
      <c r="H33" s="113" t="str">
        <f t="shared" si="1"/>
        <v/>
      </c>
      <c r="I33" s="113" t="e">
        <f t="shared" si="0"/>
        <v>#VALUE!</v>
      </c>
    </row>
    <row r="34" spans="2:9" s="112" customFormat="1">
      <c r="B34" s="194"/>
      <c r="C34" s="124" t="s">
        <v>32</v>
      </c>
      <c r="D34" s="65"/>
      <c r="E34" s="121">
        <v>3</v>
      </c>
      <c r="F34" s="161"/>
      <c r="H34" s="113" t="str">
        <f t="shared" si="1"/>
        <v/>
      </c>
      <c r="I34" s="113" t="e">
        <f t="shared" si="0"/>
        <v>#VALUE!</v>
      </c>
    </row>
    <row r="35" spans="2:9" s="112" customFormat="1">
      <c r="B35" s="194"/>
      <c r="C35" s="120" t="s">
        <v>115</v>
      </c>
      <c r="D35" s="65"/>
      <c r="E35" s="121">
        <v>2</v>
      </c>
      <c r="F35" s="161"/>
      <c r="H35" s="113" t="str">
        <f t="shared" si="1"/>
        <v/>
      </c>
      <c r="I35" s="113" t="e">
        <f t="shared" si="0"/>
        <v>#VALUE!</v>
      </c>
    </row>
    <row r="36" spans="2:9" s="112" customFormat="1" ht="33" thickBot="1">
      <c r="B36" s="195"/>
      <c r="C36" s="117" t="s">
        <v>116</v>
      </c>
      <c r="D36" s="66"/>
      <c r="E36" s="118">
        <v>2</v>
      </c>
      <c r="F36" s="158"/>
      <c r="H36" s="113" t="str">
        <f t="shared" si="1"/>
        <v/>
      </c>
      <c r="I36" s="113" t="e">
        <f t="shared" si="0"/>
        <v>#VALUE!</v>
      </c>
    </row>
    <row r="37" spans="2:9" s="147" customFormat="1" ht="27" hidden="1" customHeight="1" thickBot="1">
      <c r="B37" s="144"/>
      <c r="C37" s="145" t="s">
        <v>96</v>
      </c>
      <c r="D37" s="191">
        <f>SUM(H3:H36)</f>
        <v>0</v>
      </c>
      <c r="E37" s="192"/>
      <c r="F37" s="146"/>
      <c r="H37" s="113"/>
      <c r="I37" s="107"/>
    </row>
    <row r="38" spans="2:9" ht="26" thickBot="1">
      <c r="B38" s="148"/>
      <c r="C38" s="149" t="s">
        <v>8</v>
      </c>
      <c r="D38" s="150" t="str">
        <f>IFERROR((I38/270)*100,"")</f>
        <v/>
      </c>
      <c r="E38" s="151"/>
      <c r="F38" s="152"/>
      <c r="I38" s="153" t="e">
        <f>SUM(I3:I37)</f>
        <v>#VALUE!</v>
      </c>
    </row>
  </sheetData>
  <sheetProtection algorithmName="SHA-512" hashValue="Oyygko0fcQOa1nYsErRKsF3j27lPwF3mHX/O1/mTWlvmzcIrOgIg8EixSMZoIsJGpbK4LhX0EjcQwLJ+X1m/Cg==" saltValue="++jfXv54swxrY3ceoD2oyw==" spinCount="100000" sheet="1" objects="1" scenarios="1"/>
  <mergeCells count="7">
    <mergeCell ref="B1:F1"/>
    <mergeCell ref="D37:E37"/>
    <mergeCell ref="B5:B20"/>
    <mergeCell ref="B30:B36"/>
    <mergeCell ref="B23:B25"/>
    <mergeCell ref="B26:B29"/>
    <mergeCell ref="B3:B4"/>
  </mergeCells>
  <conditionalFormatting sqref="D3:D36">
    <cfRule type="containsText" dxfId="25" priority="45" operator="containsText" text="Y">
      <formula>NOT(ISERROR(SEARCH("Y",D3)))</formula>
    </cfRule>
  </conditionalFormatting>
  <conditionalFormatting sqref="D3:D36">
    <cfRule type="containsText" dxfId="24" priority="46" operator="containsText" text="M">
      <formula>NOT(ISERROR(SEARCH("M",D3)))</formula>
    </cfRule>
    <cfRule type="containsText" dxfId="23" priority="47" operator="containsText" text="N">
      <formula>NOT(ISERROR(SEARCH("N",D3)))</formula>
    </cfRule>
  </conditionalFormatting>
  <conditionalFormatting sqref="D3:D36">
    <cfRule type="cellIs" dxfId="22" priority="43" operator="equal">
      <formula>"N/C"</formula>
    </cfRule>
    <cfRule type="cellIs" dxfId="21" priority="44" operator="equal">
      <formula>"N/A"</formula>
    </cfRule>
  </conditionalFormatting>
  <conditionalFormatting sqref="D38">
    <cfRule type="cellIs" dxfId="20" priority="38" operator="between">
      <formula>81</formula>
      <formula>100</formula>
    </cfRule>
    <cfRule type="cellIs" dxfId="19" priority="39" operator="between">
      <formula>61</formula>
      <formula>80</formula>
    </cfRule>
    <cfRule type="cellIs" dxfId="18" priority="40" operator="between">
      <formula>41</formula>
      <formula>60</formula>
    </cfRule>
    <cfRule type="cellIs" dxfId="17" priority="41" operator="between">
      <formula>21</formula>
      <formula>40</formula>
    </cfRule>
    <cfRule type="cellIs" dxfId="16" priority="42" operator="between">
      <formula>1</formula>
      <formula>20</formula>
    </cfRule>
  </conditionalFormatting>
  <conditionalFormatting sqref="F21">
    <cfRule type="cellIs" dxfId="15" priority="37" operator="lessThan">
      <formula>0</formula>
    </cfRule>
  </conditionalFormatting>
  <conditionalFormatting sqref="F22">
    <cfRule type="cellIs" dxfId="14" priority="7" operator="between">
      <formula>87</formula>
      <formula>100</formula>
    </cfRule>
    <cfRule type="cellIs" dxfId="13" priority="8" operator="between">
      <formula>73</formula>
      <formula>86</formula>
    </cfRule>
    <cfRule type="cellIs" dxfId="12" priority="9" operator="between">
      <formula>59</formula>
      <formula>72</formula>
    </cfRule>
    <cfRule type="cellIs" dxfId="11" priority="10" operator="between">
      <formula>45</formula>
      <formula>58</formula>
    </cfRule>
    <cfRule type="cellIs" dxfId="10" priority="11" operator="between">
      <formula>30</formula>
      <formula>44</formula>
    </cfRule>
  </conditionalFormatting>
  <dataValidations count="1">
    <dataValidation type="list" allowBlank="1" showDropDown="1" showInputMessage="1" showErrorMessage="1" sqref="D3:D36" xr:uid="{00000000-0002-0000-0400-000000000000}">
      <formula1>"Y,y,M,m,N,n"</formula1>
    </dataValidation>
  </dataValidations>
  <hyperlinks>
    <hyperlink ref="C3" r:id="rId1" xr:uid="{00000000-0004-0000-0400-000000000000}"/>
    <hyperlink ref="C4" r:id="rId2" xr:uid="{00000000-0004-0000-0400-000001000000}"/>
    <hyperlink ref="C10" r:id="rId3" xr:uid="{00000000-0004-0000-0400-000002000000}"/>
    <hyperlink ref="C8" r:id="rId4" xr:uid="{00000000-0004-0000-0400-000003000000}"/>
    <hyperlink ref="C7" r:id="rId5" xr:uid="{00000000-0004-0000-0400-000004000000}"/>
    <hyperlink ref="C6" r:id="rId6" xr:uid="{00000000-0004-0000-0400-000005000000}"/>
    <hyperlink ref="C16" r:id="rId7" xr:uid="{00000000-0004-0000-0400-000006000000}"/>
    <hyperlink ref="C19" r:id="rId8" xr:uid="{00000000-0004-0000-0400-000007000000}"/>
    <hyperlink ref="C27" r:id="rId9" xr:uid="{00000000-0004-0000-0400-000008000000}"/>
    <hyperlink ref="C28" r:id="rId10" xr:uid="{00000000-0004-0000-0400-000009000000}"/>
    <hyperlink ref="C35" r:id="rId11" xr:uid="{00000000-0004-0000-0400-00000A000000}"/>
    <hyperlink ref="C36" r:id="rId12" xr:uid="{00000000-0004-0000-0400-00000B000000}"/>
  </hyperlinks>
  <printOptions horizontalCentered="1"/>
  <pageMargins left="0.45" right="0.45" top="0.75" bottom="0.5" header="0.3" footer="0.3"/>
  <pageSetup scale="51" orientation="portrait" r:id="rId1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'Back end'!$A$16:$A$18</xm:f>
          </x14:formula1>
          <xm:sqref>D49:D52 D40:D47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P55"/>
  <sheetViews>
    <sheetView showGridLines="0" zoomScale="130" zoomScaleNormal="130" workbookViewId="0"/>
  </sheetViews>
  <sheetFormatPr baseColWidth="10" defaultColWidth="10.83203125" defaultRowHeight="15"/>
  <cols>
    <col min="1" max="2" width="2.6640625" style="28" customWidth="1"/>
    <col min="3" max="5" width="10.83203125" style="28"/>
    <col min="6" max="6" width="1" style="28" customWidth="1"/>
    <col min="7" max="7" width="11.6640625" style="28" customWidth="1"/>
    <col min="8" max="8" width="10.83203125" style="28"/>
    <col min="9" max="9" width="3.1640625" style="28" customWidth="1"/>
    <col min="10" max="10" width="8.5" style="28" customWidth="1"/>
    <col min="11" max="12" width="10.83203125" style="28"/>
    <col min="13" max="13" width="4.5" style="28" customWidth="1"/>
    <col min="14" max="14" width="10.83203125" style="28"/>
    <col min="15" max="15" width="10.6640625" style="28" customWidth="1"/>
    <col min="16" max="16" width="1" style="28" customWidth="1"/>
    <col min="17" max="17" width="2.6640625" style="28" customWidth="1"/>
    <col min="18" max="18" width="10.83203125" style="28"/>
    <col min="19" max="19" width="35.5" style="28" bestFit="1" customWidth="1"/>
    <col min="20" max="20" width="55.6640625" style="28" bestFit="1" customWidth="1"/>
    <col min="21" max="21" width="59.6640625" style="28" bestFit="1" customWidth="1"/>
    <col min="22" max="22" width="61.5" style="28" bestFit="1" customWidth="1"/>
    <col min="23" max="23" width="56.1640625" style="28" bestFit="1" customWidth="1"/>
    <col min="24" max="16384" width="10.83203125" style="28"/>
  </cols>
  <sheetData>
    <row r="1" spans="2:16" ht="19">
      <c r="B1" s="205" t="s">
        <v>85</v>
      </c>
      <c r="C1" s="205"/>
      <c r="D1" s="205"/>
      <c r="E1" s="205"/>
      <c r="F1" s="205"/>
      <c r="G1" s="205"/>
      <c r="H1" s="205"/>
      <c r="I1" s="205"/>
      <c r="J1" s="205"/>
      <c r="K1" s="205"/>
      <c r="L1" s="205"/>
      <c r="M1" s="205"/>
      <c r="N1" s="205"/>
      <c r="O1" s="205"/>
      <c r="P1" s="205"/>
    </row>
    <row r="3" spans="2:16" ht="19" customHeight="1">
      <c r="C3" s="228" t="s">
        <v>72</v>
      </c>
      <c r="D3" s="228"/>
      <c r="E3" s="228"/>
      <c r="F3" s="29"/>
      <c r="G3" s="171">
        <f>Financials!C22</f>
        <v>0</v>
      </c>
      <c r="H3" s="222" t="s">
        <v>101</v>
      </c>
      <c r="I3" s="223"/>
      <c r="J3" s="223"/>
      <c r="K3" s="41"/>
      <c r="L3" s="41"/>
      <c r="M3" s="41"/>
    </row>
    <row r="4" spans="2:16" ht="19">
      <c r="C4" s="204" t="s">
        <v>86</v>
      </c>
      <c r="D4" s="204"/>
      <c r="E4" s="204"/>
      <c r="F4" s="29"/>
      <c r="G4" s="40">
        <f>'Social Impact &amp; Perceptions'!C16</f>
        <v>0</v>
      </c>
      <c r="H4" s="222"/>
      <c r="I4" s="223"/>
      <c r="J4" s="223"/>
      <c r="K4" s="41"/>
      <c r="L4" s="41"/>
      <c r="M4" s="41"/>
    </row>
    <row r="5" spans="2:16" ht="19">
      <c r="C5" s="228" t="s">
        <v>87</v>
      </c>
      <c r="D5" s="228"/>
      <c r="E5" s="228"/>
      <c r="F5" s="29"/>
      <c r="G5" s="26" t="str">
        <f>'Risk Assessment'!C37</f>
        <v/>
      </c>
      <c r="H5" s="222"/>
      <c r="I5" s="223"/>
      <c r="J5" s="223"/>
      <c r="K5" s="41"/>
      <c r="L5" s="41"/>
      <c r="M5" s="41"/>
    </row>
    <row r="6" spans="2:16" ht="20">
      <c r="C6" s="204" t="s">
        <v>88</v>
      </c>
      <c r="D6" s="204"/>
      <c r="E6" s="204"/>
      <c r="F6" s="29"/>
      <c r="G6" s="27" t="str">
        <f>'Mitigation Checklist'!D38</f>
        <v/>
      </c>
      <c r="H6" s="222"/>
      <c r="I6" s="223"/>
      <c r="J6" s="223"/>
      <c r="K6" s="41"/>
      <c r="L6" s="41"/>
      <c r="M6" s="41"/>
    </row>
    <row r="8" spans="2:16">
      <c r="E8" s="74" t="s">
        <v>134</v>
      </c>
      <c r="G8" s="201" t="str">
        <f>IF('Risk Assessment'!B16=0,"",'Risk Assessment'!B16)</f>
        <v/>
      </c>
      <c r="H8" s="201"/>
      <c r="I8" s="201"/>
      <c r="J8" s="201"/>
      <c r="K8" s="201"/>
      <c r="L8" s="201"/>
      <c r="M8" s="201"/>
      <c r="N8" s="201"/>
      <c r="O8" s="201"/>
      <c r="P8" s="201"/>
    </row>
    <row r="9" spans="2:16">
      <c r="E9" s="74" t="s">
        <v>133</v>
      </c>
      <c r="G9" s="202" t="str">
        <f>IF('Risk Assessment'!B18=0,"",'Risk Assessment'!B18)</f>
        <v/>
      </c>
      <c r="H9" s="202"/>
      <c r="I9" s="75"/>
      <c r="J9" s="75"/>
      <c r="K9" s="75"/>
      <c r="L9" s="75"/>
      <c r="M9" s="75"/>
      <c r="N9" s="75"/>
      <c r="O9" s="75"/>
      <c r="P9" s="75"/>
    </row>
    <row r="12" spans="2:16" ht="16">
      <c r="E12" s="227" t="s">
        <v>79</v>
      </c>
      <c r="F12" s="227"/>
      <c r="G12" s="227"/>
      <c r="H12" s="227"/>
      <c r="I12" s="227"/>
      <c r="J12" s="227"/>
      <c r="K12" s="227"/>
      <c r="L12" s="227"/>
      <c r="M12" s="227"/>
      <c r="N12" s="227"/>
      <c r="O12" s="227"/>
      <c r="P12" s="227"/>
    </row>
    <row r="13" spans="2:16" ht="20" customHeight="1">
      <c r="C13" s="226" t="s">
        <v>71</v>
      </c>
      <c r="D13" s="226"/>
      <c r="E13" s="221" t="s">
        <v>75</v>
      </c>
      <c r="F13" s="221"/>
      <c r="G13" s="221"/>
      <c r="H13" s="221" t="s">
        <v>76</v>
      </c>
      <c r="I13" s="221"/>
      <c r="J13" s="221"/>
      <c r="K13" s="221" t="s">
        <v>77</v>
      </c>
      <c r="L13" s="221"/>
      <c r="M13" s="221"/>
      <c r="N13" s="221" t="s">
        <v>78</v>
      </c>
      <c r="O13" s="221"/>
      <c r="P13" s="221"/>
    </row>
    <row r="14" spans="2:16">
      <c r="C14" s="225" t="s">
        <v>67</v>
      </c>
      <c r="D14" s="225"/>
      <c r="E14" s="209" t="s">
        <v>80</v>
      </c>
      <c r="F14" s="210"/>
      <c r="G14" s="211"/>
      <c r="H14" s="209" t="s">
        <v>80</v>
      </c>
      <c r="I14" s="210"/>
      <c r="J14" s="211"/>
      <c r="K14" s="209" t="s">
        <v>80</v>
      </c>
      <c r="L14" s="210"/>
      <c r="M14" s="211"/>
      <c r="N14" s="209" t="s">
        <v>80</v>
      </c>
      <c r="O14" s="210"/>
      <c r="P14" s="211"/>
    </row>
    <row r="15" spans="2:16">
      <c r="C15" s="225" t="s">
        <v>68</v>
      </c>
      <c r="D15" s="225"/>
      <c r="E15" s="209" t="s">
        <v>80</v>
      </c>
      <c r="F15" s="210"/>
      <c r="G15" s="211"/>
      <c r="H15" s="209" t="s">
        <v>80</v>
      </c>
      <c r="I15" s="210"/>
      <c r="J15" s="211"/>
      <c r="K15" s="212" t="s">
        <v>81</v>
      </c>
      <c r="L15" s="213"/>
      <c r="M15" s="214"/>
      <c r="N15" s="212" t="s">
        <v>81</v>
      </c>
      <c r="O15" s="213"/>
      <c r="P15" s="214"/>
    </row>
    <row r="16" spans="2:16">
      <c r="C16" s="225" t="s">
        <v>69</v>
      </c>
      <c r="D16" s="225"/>
      <c r="E16" s="212" t="s">
        <v>81</v>
      </c>
      <c r="F16" s="213"/>
      <c r="G16" s="214"/>
      <c r="H16" s="212" t="s">
        <v>81</v>
      </c>
      <c r="I16" s="213"/>
      <c r="J16" s="214"/>
      <c r="K16" s="212" t="s">
        <v>81</v>
      </c>
      <c r="L16" s="213"/>
      <c r="M16" s="214"/>
      <c r="N16" s="215" t="s">
        <v>82</v>
      </c>
      <c r="O16" s="216"/>
      <c r="P16" s="217"/>
    </row>
    <row r="17" spans="3:16">
      <c r="C17" s="225" t="s">
        <v>73</v>
      </c>
      <c r="D17" s="225"/>
      <c r="E17" s="212" t="s">
        <v>81</v>
      </c>
      <c r="F17" s="213"/>
      <c r="G17" s="214"/>
      <c r="H17" s="215" t="s">
        <v>82</v>
      </c>
      <c r="I17" s="216"/>
      <c r="J17" s="217"/>
      <c r="K17" s="215" t="s">
        <v>82</v>
      </c>
      <c r="L17" s="216"/>
      <c r="M17" s="217"/>
      <c r="N17" s="215" t="s">
        <v>82</v>
      </c>
      <c r="O17" s="216"/>
      <c r="P17" s="217"/>
    </row>
    <row r="18" spans="3:16">
      <c r="C18" s="225" t="s">
        <v>74</v>
      </c>
      <c r="D18" s="225"/>
      <c r="E18" s="215" t="s">
        <v>82</v>
      </c>
      <c r="F18" s="216"/>
      <c r="G18" s="217"/>
      <c r="H18" s="215" t="s">
        <v>82</v>
      </c>
      <c r="I18" s="216"/>
      <c r="J18" s="217"/>
      <c r="K18" s="218" t="s">
        <v>83</v>
      </c>
      <c r="L18" s="219"/>
      <c r="M18" s="220"/>
      <c r="N18" s="206" t="s">
        <v>84</v>
      </c>
      <c r="O18" s="207"/>
      <c r="P18" s="208"/>
    </row>
    <row r="19" spans="3:16">
      <c r="C19" s="225" t="s">
        <v>70</v>
      </c>
      <c r="D19" s="225"/>
      <c r="E19" s="218" t="s">
        <v>83</v>
      </c>
      <c r="F19" s="219"/>
      <c r="G19" s="220"/>
      <c r="H19" s="218" t="s">
        <v>83</v>
      </c>
      <c r="I19" s="219"/>
      <c r="J19" s="220"/>
      <c r="K19" s="206" t="s">
        <v>84</v>
      </c>
      <c r="L19" s="207"/>
      <c r="M19" s="208"/>
      <c r="N19" s="206" t="s">
        <v>84</v>
      </c>
      <c r="O19" s="207"/>
      <c r="P19" s="208"/>
    </row>
    <row r="20" spans="3:16">
      <c r="C20" s="224" t="s">
        <v>105</v>
      </c>
      <c r="D20" s="225"/>
      <c r="E20" s="206" t="s">
        <v>84</v>
      </c>
      <c r="F20" s="207"/>
      <c r="G20" s="208"/>
      <c r="H20" s="206" t="s">
        <v>84</v>
      </c>
      <c r="I20" s="207"/>
      <c r="J20" s="208"/>
      <c r="K20" s="206" t="s">
        <v>84</v>
      </c>
      <c r="L20" s="207"/>
      <c r="M20" s="208"/>
      <c r="N20" s="206" t="s">
        <v>84</v>
      </c>
      <c r="O20" s="207"/>
      <c r="P20" s="208"/>
    </row>
    <row r="21" spans="3:16">
      <c r="C21" s="30"/>
      <c r="D21" s="30"/>
    </row>
    <row r="23" spans="3:16" ht="15" customHeight="1">
      <c r="E23" s="203" t="s">
        <v>129</v>
      </c>
      <c r="F23" s="203"/>
      <c r="G23" s="203"/>
      <c r="H23" s="203"/>
      <c r="I23" s="203"/>
      <c r="J23" s="203"/>
      <c r="K23" s="203"/>
      <c r="L23" s="203"/>
      <c r="M23" s="203"/>
      <c r="N23" s="203"/>
      <c r="O23" s="203"/>
      <c r="P23" s="203"/>
    </row>
    <row r="24" spans="3:16">
      <c r="E24" s="203"/>
      <c r="F24" s="203"/>
      <c r="G24" s="203"/>
      <c r="H24" s="203"/>
      <c r="I24" s="203"/>
      <c r="J24" s="203"/>
      <c r="K24" s="203"/>
      <c r="L24" s="203"/>
      <c r="M24" s="203"/>
      <c r="N24" s="203"/>
      <c r="O24" s="203"/>
      <c r="P24" s="203"/>
    </row>
    <row r="25" spans="3:16">
      <c r="E25" s="203"/>
      <c r="F25" s="203"/>
      <c r="G25" s="203"/>
      <c r="H25" s="203"/>
      <c r="I25" s="203"/>
      <c r="J25" s="203"/>
      <c r="K25" s="203"/>
      <c r="L25" s="203"/>
      <c r="M25" s="203"/>
      <c r="N25" s="203"/>
      <c r="O25" s="203"/>
      <c r="P25" s="203"/>
    </row>
    <row r="26" spans="3:16">
      <c r="E26" s="203"/>
      <c r="F26" s="203"/>
      <c r="G26" s="203"/>
      <c r="H26" s="203"/>
      <c r="I26" s="203"/>
      <c r="J26" s="203"/>
      <c r="K26" s="203"/>
      <c r="L26" s="203"/>
      <c r="M26" s="203"/>
      <c r="N26" s="203"/>
      <c r="O26" s="203"/>
      <c r="P26" s="203"/>
    </row>
    <row r="27" spans="3:16">
      <c r="E27" s="203"/>
      <c r="F27" s="203"/>
      <c r="G27" s="203"/>
      <c r="H27" s="203"/>
      <c r="I27" s="203"/>
      <c r="J27" s="203"/>
      <c r="K27" s="203"/>
      <c r="L27" s="203"/>
      <c r="M27" s="203"/>
      <c r="N27" s="203"/>
      <c r="O27" s="203"/>
      <c r="P27" s="203"/>
    </row>
    <row r="28" spans="3:16">
      <c r="E28" s="203"/>
      <c r="F28" s="203"/>
      <c r="G28" s="203"/>
      <c r="H28" s="203"/>
      <c r="I28" s="203"/>
      <c r="J28" s="203"/>
      <c r="K28" s="203"/>
      <c r="L28" s="203"/>
      <c r="M28" s="203"/>
      <c r="N28" s="203"/>
      <c r="O28" s="203"/>
      <c r="P28" s="203"/>
    </row>
    <row r="29" spans="3:16">
      <c r="E29" s="203"/>
      <c r="F29" s="203"/>
      <c r="G29" s="203"/>
      <c r="H29" s="203"/>
      <c r="I29" s="203"/>
      <c r="J29" s="203"/>
      <c r="K29" s="203"/>
      <c r="L29" s="203"/>
      <c r="M29" s="203"/>
      <c r="N29" s="203"/>
      <c r="O29" s="203"/>
      <c r="P29" s="203"/>
    </row>
    <row r="30" spans="3:16">
      <c r="E30" s="203"/>
      <c r="F30" s="203"/>
      <c r="G30" s="203"/>
      <c r="H30" s="203"/>
      <c r="I30" s="203"/>
      <c r="J30" s="203"/>
      <c r="K30" s="203"/>
      <c r="L30" s="203"/>
      <c r="M30" s="203"/>
      <c r="N30" s="203"/>
      <c r="O30" s="203"/>
      <c r="P30" s="203"/>
    </row>
    <row r="31" spans="3:16">
      <c r="E31" s="203"/>
      <c r="F31" s="203"/>
      <c r="G31" s="203"/>
      <c r="H31" s="203"/>
      <c r="I31" s="203"/>
      <c r="J31" s="203"/>
      <c r="K31" s="203"/>
      <c r="L31" s="203"/>
      <c r="M31" s="203"/>
      <c r="N31" s="203"/>
      <c r="O31" s="203"/>
      <c r="P31" s="203"/>
    </row>
    <row r="32" spans="3:16">
      <c r="E32" s="203"/>
      <c r="F32" s="203"/>
      <c r="G32" s="203"/>
      <c r="H32" s="203"/>
      <c r="I32" s="203"/>
      <c r="J32" s="203"/>
      <c r="K32" s="203"/>
      <c r="L32" s="203"/>
      <c r="M32" s="203"/>
      <c r="N32" s="203"/>
      <c r="O32" s="203"/>
      <c r="P32" s="203"/>
    </row>
    <row r="33" spans="5:16">
      <c r="E33" s="203"/>
      <c r="F33" s="203"/>
      <c r="G33" s="203"/>
      <c r="H33" s="203"/>
      <c r="I33" s="203"/>
      <c r="J33" s="203"/>
      <c r="K33" s="203"/>
      <c r="L33" s="203"/>
      <c r="M33" s="203"/>
      <c r="N33" s="203"/>
      <c r="O33" s="203"/>
      <c r="P33" s="203"/>
    </row>
    <row r="34" spans="5:16">
      <c r="E34" s="203"/>
      <c r="F34" s="203"/>
      <c r="G34" s="203"/>
      <c r="H34" s="203"/>
      <c r="I34" s="203"/>
      <c r="J34" s="203"/>
      <c r="K34" s="203"/>
      <c r="L34" s="203"/>
      <c r="M34" s="203"/>
      <c r="N34" s="203"/>
      <c r="O34" s="203"/>
      <c r="P34" s="203"/>
    </row>
    <row r="35" spans="5:16">
      <c r="E35" s="203"/>
      <c r="F35" s="203"/>
      <c r="G35" s="203"/>
      <c r="H35" s="203"/>
      <c r="I35" s="203"/>
      <c r="J35" s="203"/>
      <c r="K35" s="203"/>
      <c r="L35" s="203"/>
      <c r="M35" s="203"/>
      <c r="N35" s="203"/>
      <c r="O35" s="203"/>
      <c r="P35" s="203"/>
    </row>
    <row r="36" spans="5:16">
      <c r="E36" s="203"/>
      <c r="F36" s="203"/>
      <c r="G36" s="203"/>
      <c r="H36" s="203"/>
      <c r="I36" s="203"/>
      <c r="J36" s="203"/>
      <c r="K36" s="203"/>
      <c r="L36" s="203"/>
      <c r="M36" s="203"/>
      <c r="N36" s="203"/>
      <c r="O36" s="203"/>
      <c r="P36" s="203"/>
    </row>
    <row r="37" spans="5:16">
      <c r="E37" s="203"/>
      <c r="F37" s="203"/>
      <c r="G37" s="203"/>
      <c r="H37" s="203"/>
      <c r="I37" s="203"/>
      <c r="J37" s="203"/>
      <c r="K37" s="203"/>
      <c r="L37" s="203"/>
      <c r="M37" s="203"/>
      <c r="N37" s="203"/>
      <c r="O37" s="203"/>
      <c r="P37" s="203"/>
    </row>
    <row r="38" spans="5:16">
      <c r="E38" s="203"/>
      <c r="F38" s="203"/>
      <c r="G38" s="203"/>
      <c r="H38" s="203"/>
      <c r="I38" s="203"/>
      <c r="J38" s="203"/>
      <c r="K38" s="203"/>
      <c r="L38" s="203"/>
      <c r="M38" s="203"/>
      <c r="N38" s="203"/>
      <c r="O38" s="203"/>
      <c r="P38" s="203"/>
    </row>
    <row r="39" spans="5:16">
      <c r="E39" s="203"/>
      <c r="F39" s="203"/>
      <c r="G39" s="203"/>
      <c r="H39" s="203"/>
      <c r="I39" s="203"/>
      <c r="J39" s="203"/>
      <c r="K39" s="203"/>
      <c r="L39" s="203"/>
      <c r="M39" s="203"/>
      <c r="N39" s="203"/>
      <c r="O39" s="203"/>
      <c r="P39" s="203"/>
    </row>
    <row r="40" spans="5:16">
      <c r="E40" s="56"/>
      <c r="F40" s="56"/>
      <c r="G40" s="56"/>
      <c r="H40" s="56"/>
      <c r="I40" s="56"/>
      <c r="J40" s="56"/>
      <c r="K40" s="56"/>
      <c r="L40" s="56"/>
      <c r="M40" s="56"/>
      <c r="N40" s="56"/>
      <c r="O40" s="56"/>
      <c r="P40" s="56"/>
    </row>
    <row r="41" spans="5:16">
      <c r="E41" s="56"/>
      <c r="F41" s="56"/>
      <c r="G41" s="56"/>
      <c r="H41" s="56"/>
      <c r="I41" s="56"/>
      <c r="J41" s="56"/>
      <c r="K41" s="56"/>
      <c r="L41" s="56"/>
      <c r="M41" s="56"/>
      <c r="N41" s="56"/>
      <c r="O41" s="56"/>
      <c r="P41" s="56"/>
    </row>
    <row r="42" spans="5:16">
      <c r="E42" s="56"/>
      <c r="F42" s="56"/>
      <c r="G42" s="56"/>
      <c r="H42" s="56"/>
      <c r="I42" s="56"/>
      <c r="J42" s="56"/>
      <c r="K42" s="56"/>
      <c r="L42" s="56"/>
      <c r="M42" s="56"/>
      <c r="N42" s="56"/>
      <c r="O42" s="56"/>
      <c r="P42" s="56"/>
    </row>
    <row r="43" spans="5:16">
      <c r="E43" s="56"/>
      <c r="F43" s="56"/>
      <c r="G43" s="56"/>
      <c r="H43" s="56"/>
      <c r="I43" s="56"/>
      <c r="J43" s="56"/>
      <c r="K43" s="56"/>
      <c r="L43" s="56"/>
      <c r="M43" s="56"/>
      <c r="N43" s="56"/>
      <c r="O43" s="56"/>
      <c r="P43" s="56"/>
    </row>
    <row r="44" spans="5:16">
      <c r="E44" s="56"/>
      <c r="F44" s="56"/>
      <c r="G44" s="56"/>
      <c r="H44" s="56"/>
      <c r="I44" s="56"/>
      <c r="J44" s="56"/>
      <c r="K44" s="56"/>
      <c r="L44" s="56"/>
      <c r="M44" s="56"/>
      <c r="N44" s="56"/>
      <c r="O44" s="56"/>
      <c r="P44" s="56"/>
    </row>
    <row r="45" spans="5:16">
      <c r="E45" s="56"/>
      <c r="F45" s="56"/>
      <c r="G45" s="56"/>
      <c r="H45" s="56"/>
      <c r="I45" s="56"/>
      <c r="J45" s="56"/>
      <c r="K45" s="56"/>
      <c r="L45" s="56"/>
      <c r="M45" s="56"/>
      <c r="N45" s="56"/>
      <c r="O45" s="56"/>
      <c r="P45" s="56"/>
    </row>
    <row r="46" spans="5:16">
      <c r="E46" s="56"/>
      <c r="F46" s="56"/>
      <c r="G46" s="56"/>
      <c r="H46" s="56"/>
      <c r="I46" s="56"/>
      <c r="J46" s="56"/>
      <c r="K46" s="56"/>
      <c r="L46" s="56"/>
      <c r="M46" s="56"/>
      <c r="N46" s="56"/>
      <c r="O46" s="56"/>
      <c r="P46" s="56"/>
    </row>
    <row r="47" spans="5:16">
      <c r="E47" s="56"/>
      <c r="F47" s="56"/>
      <c r="G47" s="56"/>
      <c r="H47" s="56"/>
      <c r="I47" s="56"/>
      <c r="J47" s="56"/>
      <c r="K47" s="56"/>
      <c r="L47" s="56"/>
      <c r="M47" s="56"/>
      <c r="N47" s="56"/>
      <c r="O47" s="56"/>
      <c r="P47" s="56"/>
    </row>
    <row r="48" spans="5:16">
      <c r="E48" s="56"/>
      <c r="F48" s="56"/>
      <c r="G48" s="56"/>
      <c r="H48" s="56"/>
      <c r="I48" s="56"/>
      <c r="J48" s="56"/>
      <c r="K48" s="56"/>
      <c r="L48" s="56"/>
      <c r="M48" s="56"/>
      <c r="N48" s="56"/>
      <c r="O48" s="56"/>
      <c r="P48" s="56"/>
    </row>
    <row r="49" spans="5:16">
      <c r="E49" s="56"/>
      <c r="F49" s="56"/>
      <c r="G49" s="56"/>
      <c r="H49" s="56"/>
      <c r="I49" s="56"/>
      <c r="J49" s="56"/>
      <c r="K49" s="56"/>
      <c r="L49" s="56"/>
      <c r="M49" s="56"/>
      <c r="N49" s="56"/>
      <c r="O49" s="56"/>
      <c r="P49" s="56"/>
    </row>
    <row r="50" spans="5:16">
      <c r="E50" s="56"/>
      <c r="F50" s="56"/>
      <c r="G50" s="56"/>
      <c r="H50" s="56"/>
      <c r="I50" s="56"/>
      <c r="J50" s="56"/>
      <c r="K50" s="56"/>
      <c r="L50" s="56"/>
      <c r="M50" s="56"/>
      <c r="N50" s="56"/>
      <c r="O50" s="56"/>
      <c r="P50" s="56"/>
    </row>
    <row r="51" spans="5:16">
      <c r="E51" s="56"/>
      <c r="F51" s="56"/>
      <c r="G51" s="56"/>
      <c r="H51" s="56"/>
      <c r="I51" s="56"/>
      <c r="J51" s="56"/>
      <c r="K51" s="56"/>
      <c r="L51" s="56"/>
      <c r="M51" s="56"/>
      <c r="N51" s="56"/>
      <c r="O51" s="56"/>
      <c r="P51" s="56"/>
    </row>
    <row r="52" spans="5:16">
      <c r="E52" s="56"/>
      <c r="F52" s="56"/>
      <c r="G52" s="56"/>
      <c r="H52" s="56"/>
      <c r="I52" s="56"/>
      <c r="J52" s="56"/>
      <c r="K52" s="56"/>
      <c r="L52" s="56"/>
      <c r="M52" s="56"/>
      <c r="N52" s="56"/>
      <c r="O52" s="56"/>
      <c r="P52" s="56"/>
    </row>
    <row r="53" spans="5:16">
      <c r="E53" s="56"/>
      <c r="F53" s="56"/>
      <c r="G53" s="56"/>
      <c r="H53" s="56"/>
      <c r="I53" s="56"/>
      <c r="J53" s="56"/>
      <c r="K53" s="56"/>
      <c r="L53" s="56"/>
      <c r="M53" s="56"/>
      <c r="N53" s="56"/>
      <c r="O53" s="56"/>
      <c r="P53" s="56"/>
    </row>
    <row r="54" spans="5:16">
      <c r="E54" s="56"/>
      <c r="F54" s="56"/>
      <c r="G54" s="56"/>
      <c r="H54" s="56"/>
      <c r="I54" s="56"/>
      <c r="J54" s="56"/>
      <c r="K54" s="56"/>
      <c r="L54" s="56"/>
      <c r="M54" s="56"/>
      <c r="N54" s="56"/>
      <c r="O54" s="56"/>
      <c r="P54" s="56"/>
    </row>
    <row r="55" spans="5:16">
      <c r="E55" s="56"/>
      <c r="F55" s="56"/>
      <c r="G55" s="56"/>
      <c r="H55" s="56"/>
      <c r="I55" s="56"/>
      <c r="J55" s="56"/>
      <c r="K55" s="56"/>
      <c r="L55" s="56"/>
      <c r="M55" s="56"/>
      <c r="N55" s="56"/>
      <c r="O55" s="56"/>
      <c r="P55" s="56"/>
    </row>
  </sheetData>
  <sheetProtection algorithmName="SHA-512" hashValue="LAt9PWq7ZKsZW1InrjF1zi01F9KZjU2MVfeUyCUVtEpK5zrFaNv7vz2PDEP1lxlYnTpMP1JV+k/Xm7kaiu159Q==" saltValue="g7YTw/1aJrZeZP33QTyDPg==" spinCount="100000" sheet="1" objects="1" scenarios="1"/>
  <mergeCells count="50">
    <mergeCell ref="H3:J6"/>
    <mergeCell ref="C20:D20"/>
    <mergeCell ref="C13:D13"/>
    <mergeCell ref="C14:D14"/>
    <mergeCell ref="E12:P12"/>
    <mergeCell ref="C3:E3"/>
    <mergeCell ref="C5:E5"/>
    <mergeCell ref="C6:E6"/>
    <mergeCell ref="C15:D15"/>
    <mergeCell ref="C16:D16"/>
    <mergeCell ref="C17:D17"/>
    <mergeCell ref="C18:D18"/>
    <mergeCell ref="C19:D19"/>
    <mergeCell ref="E13:G13"/>
    <mergeCell ref="H13:J13"/>
    <mergeCell ref="K13:M13"/>
    <mergeCell ref="E20:G20"/>
    <mergeCell ref="H14:J14"/>
    <mergeCell ref="H15:J15"/>
    <mergeCell ref="H16:J16"/>
    <mergeCell ref="H17:J17"/>
    <mergeCell ref="H18:J18"/>
    <mergeCell ref="H19:J19"/>
    <mergeCell ref="H20:J20"/>
    <mergeCell ref="E15:G15"/>
    <mergeCell ref="E16:G16"/>
    <mergeCell ref="E17:G17"/>
    <mergeCell ref="E18:G18"/>
    <mergeCell ref="K17:M17"/>
    <mergeCell ref="K18:M18"/>
    <mergeCell ref="K19:M19"/>
    <mergeCell ref="N13:P13"/>
    <mergeCell ref="E14:G14"/>
    <mergeCell ref="E19:G19"/>
    <mergeCell ref="G8:P8"/>
    <mergeCell ref="G9:H9"/>
    <mergeCell ref="E23:P39"/>
    <mergeCell ref="C4:E4"/>
    <mergeCell ref="B1:P1"/>
    <mergeCell ref="K20:M20"/>
    <mergeCell ref="N14:P14"/>
    <mergeCell ref="N15:P15"/>
    <mergeCell ref="N16:P16"/>
    <mergeCell ref="N17:P17"/>
    <mergeCell ref="N18:P18"/>
    <mergeCell ref="N19:P19"/>
    <mergeCell ref="N20:P20"/>
    <mergeCell ref="K14:M14"/>
    <mergeCell ref="K15:M15"/>
    <mergeCell ref="K16:M16"/>
  </mergeCells>
  <conditionalFormatting sqref="G6">
    <cfRule type="cellIs" dxfId="9" priority="11" operator="between">
      <formula>81</formula>
      <formula>100</formula>
    </cfRule>
    <cfRule type="cellIs" dxfId="8" priority="12" operator="between">
      <formula>61</formula>
      <formula>80</formula>
    </cfRule>
    <cfRule type="cellIs" dxfId="7" priority="13" operator="between">
      <formula>41</formula>
      <formula>60</formula>
    </cfRule>
    <cfRule type="cellIs" dxfId="6" priority="14" operator="between">
      <formula>21</formula>
      <formula>40</formula>
    </cfRule>
    <cfRule type="cellIs" dxfId="5" priority="15" operator="between">
      <formula>1</formula>
      <formula>20</formula>
    </cfRule>
  </conditionalFormatting>
  <conditionalFormatting sqref="G4">
    <cfRule type="cellIs" dxfId="4" priority="1" operator="between">
      <formula>87</formula>
      <formula>100</formula>
    </cfRule>
    <cfRule type="cellIs" dxfId="3" priority="2" operator="between">
      <formula>73</formula>
      <formula>86</formula>
    </cfRule>
    <cfRule type="cellIs" dxfId="2" priority="3" operator="between">
      <formula>59</formula>
      <formula>72</formula>
    </cfRule>
    <cfRule type="cellIs" dxfId="1" priority="4" operator="between">
      <formula>45</formula>
      <formula>58</formula>
    </cfRule>
    <cfRule type="cellIs" dxfId="0" priority="5" operator="between">
      <formula>30</formula>
      <formula>44</formula>
    </cfRule>
  </conditionalFormatting>
  <printOptions horizontalCentered="1"/>
  <pageMargins left="0.45" right="0.45" top="0.75" bottom="0.5" header="0.3" footer="0.3"/>
  <pageSetup scale="78" orientation="portrait" horizontalDpi="360" verticalDpi="360" r:id="rId1"/>
  <ignoredErrors>
    <ignoredError sqref="G5:G6"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8"/>
  <sheetViews>
    <sheetView topLeftCell="A2" workbookViewId="0">
      <selection activeCell="A8" sqref="A8:A9"/>
    </sheetView>
  </sheetViews>
  <sheetFormatPr baseColWidth="10" defaultColWidth="8.83203125" defaultRowHeight="15"/>
  <cols>
    <col min="1" max="1" width="9.1640625" customWidth="1"/>
    <col min="11" max="12" width="12.6640625" customWidth="1"/>
    <col min="13" max="13" width="13.83203125" customWidth="1"/>
    <col min="14" max="14" width="13.1640625" customWidth="1"/>
  </cols>
  <sheetData>
    <row r="1" spans="1:1" ht="27" customHeight="1"/>
    <row r="8" spans="1:1">
      <c r="A8">
        <v>0</v>
      </c>
    </row>
    <row r="9" spans="1:1">
      <c r="A9">
        <v>1</v>
      </c>
    </row>
    <row r="11" spans="1:1">
      <c r="A11">
        <v>0</v>
      </c>
    </row>
    <row r="12" spans="1:1">
      <c r="A12">
        <v>1</v>
      </c>
    </row>
    <row r="13" spans="1:1">
      <c r="A13">
        <v>2</v>
      </c>
    </row>
    <row r="16" spans="1:1">
      <c r="A16">
        <v>1</v>
      </c>
    </row>
    <row r="17" spans="1:1">
      <c r="A17">
        <v>2</v>
      </c>
    </row>
    <row r="18" spans="1:1">
      <c r="A18">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92883EFBDF434BA371270986BB48A1" ma:contentTypeVersion="10" ma:contentTypeDescription="Create a new document." ma:contentTypeScope="" ma:versionID="9373ce1a47974bb1fdcf1be4fc4ef456">
  <xsd:schema xmlns:xsd="http://www.w3.org/2001/XMLSchema" xmlns:xs="http://www.w3.org/2001/XMLSchema" xmlns:p="http://schemas.microsoft.com/office/2006/metadata/properties" xmlns:ns3="bc34ff0f-a75b-4801-bf0f-8ad8f868ff29" targetNamespace="http://schemas.microsoft.com/office/2006/metadata/properties" ma:root="true" ma:fieldsID="3fc4f3366f4e98cea52918013594c155" ns3:_="">
    <xsd:import namespace="bc34ff0f-a75b-4801-bf0f-8ad8f868ff2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4ff0f-a75b-4801-bf0f-8ad8f868ff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2.xml><?xml version="1.0" encoding="utf-8"?>
<ds:datastoreItem xmlns:ds="http://schemas.openxmlformats.org/officeDocument/2006/customXml" ds:itemID="{24959793-50AE-4688-ABDB-6CE1D4FB1B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4ff0f-a75b-4801-bf0f-8ad8f868f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0F5C02-52F6-4E46-9119-20A0A7476D1E}">
  <ds:schemaRefs>
    <ds:schemaRef ds:uri="http://www.w3.org/XML/1998/namespace"/>
    <ds:schemaRef ds:uri="http://schemas.openxmlformats.org/package/2006/metadata/core-properties"/>
    <ds:schemaRef ds:uri="bc34ff0f-a75b-4801-bf0f-8ad8f868ff29"/>
    <ds:schemaRef ds:uri="http://schemas.microsoft.com/office/infopath/2007/PartnerControls"/>
    <ds:schemaRef ds:uri="http://schemas.microsoft.com/office/2006/documentManagement/types"/>
    <ds:schemaRef ds:uri="http://purl.org/dc/terms/"/>
    <ds:schemaRef ds:uri="http://purl.org/dc/elements/1.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Intro</vt:lpstr>
      <vt:lpstr>Risk Assessment</vt:lpstr>
      <vt:lpstr>Financials</vt:lpstr>
      <vt:lpstr>Social Impact &amp; Perceptions</vt:lpstr>
      <vt:lpstr>Mitigation Checklist</vt:lpstr>
      <vt:lpstr>DASHBOARD</vt:lpstr>
      <vt:lpstr>Back end</vt:lpstr>
      <vt:lpstr>DASHBOARD!Print_Area</vt:lpstr>
      <vt:lpstr>Financials!Print_Area</vt:lpstr>
      <vt:lpstr>Intro!Print_Area</vt:lpstr>
      <vt:lpstr>'Mitigation Checklist'!Print_Area</vt:lpstr>
      <vt:lpstr>'Risk Assessment'!Print_Area</vt:lpstr>
      <vt:lpstr>'Social Impact &amp; Perceptions'!Print_Area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BORODINA</dc:creator>
  <cp:lastModifiedBy>Shawn Brett</cp:lastModifiedBy>
  <cp:lastPrinted>2020-05-11T18:32:27Z</cp:lastPrinted>
  <dcterms:created xsi:type="dcterms:W3CDTF">2020-03-04T17:33:16Z</dcterms:created>
  <dcterms:modified xsi:type="dcterms:W3CDTF">2020-05-12T15:16:23Z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0x0101001C92883EFBDF434BA371270986BB48A1</vt:lpwstr>
  </property>
</Properties>
</file>